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User\Desktop\საიტის\"/>
    </mc:Choice>
  </mc:AlternateContent>
  <xr:revisionPtr revIDLastSave="0" documentId="13_ncr:1_{5A20D985-D046-4A54-9D39-39D479CE3025}" xr6:coauthVersionLast="45" xr6:coauthVersionMax="45" xr10:uidLastSave="{00000000-0000-0000-0000-000000000000}"/>
  <bookViews>
    <workbookView xWindow="-108" yWindow="-108" windowWidth="23256" windowHeight="12456" xr2:uid="{00000000-000D-0000-FFFF-FFFF00000000}"/>
  </bookViews>
  <sheets>
    <sheet name="Sheet1" sheetId="1" r:id="rId1"/>
  </sheets>
  <definedNames>
    <definedName name="_xlnm._FilterDatabase" localSheetId="0" hidden="1">Sheet1!$A$3:$R$12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4" i="1" l="1"/>
  <c r="K250" i="1"/>
  <c r="H250" i="1"/>
  <c r="E250" i="1"/>
  <c r="J244" i="1"/>
  <c r="D244" i="1"/>
  <c r="M244" i="1" l="1"/>
  <c r="D87" i="1"/>
  <c r="G87" i="1"/>
  <c r="J87" i="1"/>
  <c r="D70" i="1"/>
  <c r="G70" i="1"/>
  <c r="J70" i="1"/>
  <c r="J52" i="1"/>
  <c r="G52" i="1"/>
  <c r="D52" i="1"/>
  <c r="J69" i="1"/>
  <c r="K7" i="1"/>
  <c r="J7" i="1" s="1"/>
  <c r="G7" i="1"/>
  <c r="D7" i="1"/>
  <c r="M52" i="1" l="1"/>
  <c r="M70" i="1"/>
  <c r="M87" i="1"/>
  <c r="M7" i="1"/>
  <c r="J10" i="1"/>
  <c r="G10" i="1"/>
  <c r="I29" i="1" l="1"/>
  <c r="H29" i="1"/>
  <c r="D255" i="1" l="1"/>
  <c r="M255" i="1" s="1"/>
  <c r="G255" i="1"/>
  <c r="E201" i="1" l="1"/>
  <c r="F210" i="1"/>
  <c r="F185" i="1"/>
  <c r="E185" i="1"/>
  <c r="H185" i="1"/>
  <c r="F160" i="1" l="1"/>
  <c r="I160" i="1"/>
  <c r="F157" i="1"/>
  <c r="F167" i="1" s="1"/>
  <c r="I157" i="1"/>
  <c r="E127" i="1" l="1"/>
  <c r="D111" i="1"/>
  <c r="G111" i="1"/>
  <c r="J111" i="1"/>
  <c r="M111" i="1" s="1"/>
  <c r="F90" i="1" l="1"/>
  <c r="E90" i="1"/>
  <c r="E65" i="1"/>
  <c r="F40" i="1"/>
  <c r="D209" i="1" l="1"/>
  <c r="D113" i="1"/>
  <c r="D74" i="1"/>
  <c r="D35" i="1"/>
  <c r="D11" i="1" l="1"/>
  <c r="H45" i="1"/>
  <c r="L250" i="1" l="1"/>
  <c r="I250" i="1"/>
  <c r="F250" i="1"/>
  <c r="D250" i="1" s="1"/>
  <c r="K97" i="1"/>
  <c r="L259" i="1" l="1"/>
  <c r="I259" i="1"/>
  <c r="H259" i="1"/>
  <c r="F259" i="1"/>
  <c r="L240" i="1"/>
  <c r="I240" i="1"/>
  <c r="H240" i="1"/>
  <c r="F240" i="1"/>
  <c r="E240" i="1"/>
  <c r="G233" i="1"/>
  <c r="J233" i="1"/>
  <c r="M233" i="1" s="1"/>
  <c r="G234" i="1"/>
  <c r="J234" i="1"/>
  <c r="G235" i="1"/>
  <c r="J235" i="1"/>
  <c r="G236" i="1"/>
  <c r="J236" i="1"/>
  <c r="G237" i="1"/>
  <c r="J237" i="1"/>
  <c r="M237" i="1" s="1"/>
  <c r="G238" i="1"/>
  <c r="J238" i="1"/>
  <c r="D233" i="1"/>
  <c r="D234" i="1"/>
  <c r="D235" i="1"/>
  <c r="D236" i="1"/>
  <c r="D237" i="1"/>
  <c r="D238" i="1"/>
  <c r="M238" i="1" l="1"/>
  <c r="M236" i="1"/>
  <c r="M235" i="1"/>
  <c r="M234" i="1"/>
  <c r="G206" i="1"/>
  <c r="J206" i="1"/>
  <c r="G208" i="1"/>
  <c r="J208" i="1"/>
  <c r="D206" i="1"/>
  <c r="D208" i="1"/>
  <c r="E195" i="1"/>
  <c r="K194" i="1"/>
  <c r="G181" i="1"/>
  <c r="J181" i="1"/>
  <c r="G182" i="1"/>
  <c r="J182" i="1"/>
  <c r="D181" i="1"/>
  <c r="D182" i="1"/>
  <c r="K171" i="1"/>
  <c r="I167" i="1"/>
  <c r="D157" i="1"/>
  <c r="E151" i="1"/>
  <c r="E150" i="1"/>
  <c r="E148" i="1"/>
  <c r="L157" i="1"/>
  <c r="J157" i="1" s="1"/>
  <c r="G157" i="1"/>
  <c r="K156" i="1"/>
  <c r="K155" i="1"/>
  <c r="M181" i="1" l="1"/>
  <c r="M206" i="1"/>
  <c r="M182" i="1"/>
  <c r="E167" i="1"/>
  <c r="E210" i="1"/>
  <c r="L167" i="1"/>
  <c r="M157" i="1"/>
  <c r="D156" i="1"/>
  <c r="G155" i="1"/>
  <c r="J155" i="1"/>
  <c r="G156" i="1"/>
  <c r="J156" i="1"/>
  <c r="D155" i="1"/>
  <c r="E132" i="1"/>
  <c r="L127" i="1"/>
  <c r="K127" i="1"/>
  <c r="I127" i="1"/>
  <c r="H127" i="1"/>
  <c r="F127" i="1"/>
  <c r="G124" i="1"/>
  <c r="J124" i="1"/>
  <c r="D124" i="1"/>
  <c r="I115" i="1"/>
  <c r="H115" i="1"/>
  <c r="F115" i="1"/>
  <c r="J110" i="1"/>
  <c r="J112" i="1"/>
  <c r="G110" i="1"/>
  <c r="G112" i="1"/>
  <c r="D110" i="1"/>
  <c r="D112" i="1"/>
  <c r="L109" i="1"/>
  <c r="L107" i="1"/>
  <c r="L103" i="1"/>
  <c r="L106" i="1"/>
  <c r="M112" i="1" l="1"/>
  <c r="M110" i="1"/>
  <c r="M156" i="1"/>
  <c r="E115" i="1"/>
  <c r="M155" i="1"/>
  <c r="L90" i="1"/>
  <c r="K90" i="1"/>
  <c r="I90" i="1"/>
  <c r="H90" i="1"/>
  <c r="J80" i="1"/>
  <c r="K79" i="1"/>
  <c r="E60" i="1"/>
  <c r="D71" i="1"/>
  <c r="G71" i="1"/>
  <c r="J71" i="1"/>
  <c r="D73" i="1"/>
  <c r="G73" i="1"/>
  <c r="J73" i="1"/>
  <c r="I75" i="1"/>
  <c r="F75" i="1"/>
  <c r="G69" i="1"/>
  <c r="D69" i="1"/>
  <c r="M69" i="1" s="1"/>
  <c r="K67" i="1"/>
  <c r="K59" i="1"/>
  <c r="E53" i="1"/>
  <c r="G54" i="1"/>
  <c r="D54" i="1"/>
  <c r="K51" i="1"/>
  <c r="M71" i="1" l="1"/>
  <c r="E75" i="1"/>
  <c r="E45" i="1"/>
  <c r="J45" i="1"/>
  <c r="G45" i="1"/>
  <c r="D31" i="1"/>
  <c r="D32" i="1"/>
  <c r="D33" i="1"/>
  <c r="G31" i="1"/>
  <c r="G32" i="1"/>
  <c r="G33" i="1"/>
  <c r="J31" i="1"/>
  <c r="J32" i="1"/>
  <c r="J33" i="1"/>
  <c r="K25" i="1"/>
  <c r="K24" i="1"/>
  <c r="E18" i="1"/>
  <c r="L12" i="1"/>
  <c r="I12" i="1"/>
  <c r="H12" i="1"/>
  <c r="F12" i="1"/>
  <c r="D9" i="1"/>
  <c r="E12" i="1"/>
  <c r="D10" i="1"/>
  <c r="M10" i="1" s="1"/>
  <c r="M33" i="1" l="1"/>
  <c r="M32" i="1"/>
  <c r="M31" i="1"/>
  <c r="D45" i="1"/>
  <c r="M45" i="1" s="1"/>
  <c r="E47" i="1"/>
  <c r="E40" i="1"/>
  <c r="K252" i="1"/>
  <c r="K259" i="1" s="1"/>
  <c r="K44" i="1"/>
  <c r="L105" i="1" l="1"/>
  <c r="K98" i="1"/>
  <c r="K115" i="1" s="1"/>
  <c r="K58" i="1" l="1"/>
  <c r="K57" i="1"/>
  <c r="K65" i="1"/>
  <c r="D65" i="1" l="1"/>
  <c r="G65" i="1"/>
  <c r="J65" i="1"/>
  <c r="D66" i="1"/>
  <c r="G66" i="1"/>
  <c r="J66" i="1"/>
  <c r="M66" i="1" l="1"/>
  <c r="M65" i="1"/>
  <c r="K231" i="1"/>
  <c r="J231" i="1" s="1"/>
  <c r="D159" i="1"/>
  <c r="G159" i="1"/>
  <c r="J159" i="1"/>
  <c r="M159" i="1" s="1"/>
  <c r="D160" i="1"/>
  <c r="G160" i="1"/>
  <c r="J160" i="1"/>
  <c r="M160" i="1" s="1"/>
  <c r="J256" i="1"/>
  <c r="J257" i="1"/>
  <c r="G256" i="1"/>
  <c r="G257" i="1"/>
  <c r="D256" i="1"/>
  <c r="D257" i="1"/>
  <c r="L193" i="1"/>
  <c r="K204" i="1"/>
  <c r="K170" i="1"/>
  <c r="L29" i="1"/>
  <c r="K22" i="1"/>
  <c r="K23" i="1"/>
  <c r="J27" i="1"/>
  <c r="G27" i="1"/>
  <c r="D27" i="1"/>
  <c r="D28" i="1"/>
  <c r="G28" i="1"/>
  <c r="J28" i="1"/>
  <c r="G64" i="1"/>
  <c r="J64" i="1"/>
  <c r="D64" i="1"/>
  <c r="K30" i="1"/>
  <c r="L102" i="1"/>
  <c r="L104" i="1"/>
  <c r="D231" i="1"/>
  <c r="G231" i="1"/>
  <c r="D232" i="1"/>
  <c r="G232" i="1"/>
  <c r="J232" i="1"/>
  <c r="J158" i="1"/>
  <c r="G158" i="1"/>
  <c r="D158" i="1"/>
  <c r="L115" i="1" l="1"/>
  <c r="M257" i="1"/>
  <c r="M232" i="1"/>
  <c r="M256" i="1"/>
  <c r="M158" i="1"/>
  <c r="M64" i="1"/>
  <c r="M27" i="1"/>
  <c r="M28" i="1"/>
  <c r="M231" i="1"/>
  <c r="J247" i="1" l="1"/>
  <c r="J248" i="1"/>
  <c r="J249" i="1"/>
  <c r="G247" i="1"/>
  <c r="G248" i="1"/>
  <c r="G249" i="1"/>
  <c r="D247" i="1"/>
  <c r="D248" i="1"/>
  <c r="K9" i="1"/>
  <c r="K14" i="1"/>
  <c r="M248" i="1" l="1"/>
  <c r="M247" i="1"/>
  <c r="D205" i="1" l="1"/>
  <c r="G205" i="1"/>
  <c r="J205" i="1"/>
  <c r="M205" i="1" s="1"/>
  <c r="J204" i="1"/>
  <c r="G204" i="1"/>
  <c r="D204" i="1"/>
  <c r="L16" i="1"/>
  <c r="L40" i="1" s="1"/>
  <c r="M204" i="1" l="1"/>
  <c r="D68" i="1"/>
  <c r="G68" i="1"/>
  <c r="J68" i="1"/>
  <c r="G67" i="1"/>
  <c r="J67" i="1"/>
  <c r="D67" i="1"/>
  <c r="G230" i="1"/>
  <c r="J230" i="1"/>
  <c r="D230" i="1"/>
  <c r="J203" i="1"/>
  <c r="G203" i="1"/>
  <c r="D203" i="1"/>
  <c r="J196" i="1"/>
  <c r="G196" i="1"/>
  <c r="D196" i="1"/>
  <c r="K195" i="1"/>
  <c r="K210" i="1"/>
  <c r="M203" i="1" l="1"/>
  <c r="M68" i="1"/>
  <c r="M230" i="1"/>
  <c r="M196" i="1"/>
  <c r="M67" i="1"/>
  <c r="K185" i="1"/>
  <c r="I185" i="1"/>
  <c r="J180" i="1"/>
  <c r="G180" i="1"/>
  <c r="D180" i="1"/>
  <c r="L177" i="1"/>
  <c r="L185" i="1" s="1"/>
  <c r="M180" i="1" l="1"/>
  <c r="J86" i="1"/>
  <c r="G86" i="1"/>
  <c r="D86" i="1"/>
  <c r="K15" i="1"/>
  <c r="J29" i="1"/>
  <c r="G29" i="1"/>
  <c r="D29" i="1"/>
  <c r="K21" i="1"/>
  <c r="J24" i="1"/>
  <c r="J25" i="1"/>
  <c r="G24" i="1"/>
  <c r="G25" i="1"/>
  <c r="D24" i="1"/>
  <c r="D25" i="1"/>
  <c r="J98" i="1"/>
  <c r="J99" i="1"/>
  <c r="J100" i="1"/>
  <c r="J101" i="1"/>
  <c r="G98" i="1"/>
  <c r="G99" i="1"/>
  <c r="G100" i="1"/>
  <c r="G101" i="1"/>
  <c r="J108" i="1"/>
  <c r="J109" i="1"/>
  <c r="G108" i="1"/>
  <c r="G109" i="1"/>
  <c r="G113" i="1"/>
  <c r="G114" i="1"/>
  <c r="D108" i="1"/>
  <c r="D109" i="1"/>
  <c r="K40" i="1" l="1"/>
  <c r="M86" i="1"/>
  <c r="M29" i="1"/>
  <c r="M25" i="1"/>
  <c r="M24" i="1"/>
  <c r="M108" i="1"/>
  <c r="M109" i="1"/>
  <c r="D98" i="1"/>
  <c r="M98" i="1" s="1"/>
  <c r="D99" i="1"/>
  <c r="M99" i="1" s="1"/>
  <c r="D100" i="1"/>
  <c r="M100" i="1" s="1"/>
  <c r="D101" i="1"/>
  <c r="M101" i="1" s="1"/>
  <c r="G259" i="1" l="1"/>
  <c r="J254" i="1"/>
  <c r="G254" i="1"/>
  <c r="E254" i="1" s="1"/>
  <c r="J253" i="1"/>
  <c r="G253" i="1"/>
  <c r="E253" i="1" s="1"/>
  <c r="J259" i="1"/>
  <c r="J252" i="1"/>
  <c r="G252" i="1"/>
  <c r="D252" i="1"/>
  <c r="J250" i="1"/>
  <c r="D249" i="1"/>
  <c r="M249" i="1" s="1"/>
  <c r="J246" i="1"/>
  <c r="G246" i="1"/>
  <c r="D246" i="1"/>
  <c r="J245" i="1"/>
  <c r="G245" i="1"/>
  <c r="D245" i="1"/>
  <c r="J229" i="1"/>
  <c r="G229" i="1"/>
  <c r="D229" i="1"/>
  <c r="J228" i="1"/>
  <c r="G228" i="1"/>
  <c r="D228" i="1"/>
  <c r="J227" i="1"/>
  <c r="G227" i="1"/>
  <c r="D227" i="1"/>
  <c r="J226" i="1"/>
  <c r="G226" i="1"/>
  <c r="D226" i="1"/>
  <c r="J225" i="1"/>
  <c r="G225" i="1"/>
  <c r="D225" i="1"/>
  <c r="K224" i="1"/>
  <c r="K240" i="1" s="1"/>
  <c r="G224" i="1"/>
  <c r="D224" i="1"/>
  <c r="J223" i="1"/>
  <c r="G223" i="1"/>
  <c r="D223" i="1"/>
  <c r="J222" i="1"/>
  <c r="G222" i="1"/>
  <c r="D222" i="1"/>
  <c r="K219" i="1"/>
  <c r="I219" i="1"/>
  <c r="H219" i="1"/>
  <c r="E219" i="1"/>
  <c r="J218" i="1"/>
  <c r="G218" i="1"/>
  <c r="D218" i="1"/>
  <c r="J215" i="1"/>
  <c r="G215" i="1"/>
  <c r="D215" i="1"/>
  <c r="L214" i="1"/>
  <c r="J214" i="1" s="1"/>
  <c r="G214" i="1"/>
  <c r="F214" i="1" s="1"/>
  <c r="L210" i="1"/>
  <c r="J210" i="1" s="1"/>
  <c r="J202" i="1"/>
  <c r="G202" i="1"/>
  <c r="D202" i="1"/>
  <c r="J201" i="1"/>
  <c r="G201" i="1"/>
  <c r="D201" i="1"/>
  <c r="J200" i="1"/>
  <c r="G200" i="1"/>
  <c r="D200" i="1"/>
  <c r="J199" i="1"/>
  <c r="G199" i="1"/>
  <c r="D199" i="1"/>
  <c r="J198" i="1"/>
  <c r="G198" i="1"/>
  <c r="D198" i="1"/>
  <c r="J197" i="1"/>
  <c r="G197" i="1"/>
  <c r="D197" i="1"/>
  <c r="J195" i="1"/>
  <c r="G195" i="1"/>
  <c r="D195" i="1"/>
  <c r="J194" i="1"/>
  <c r="G194" i="1"/>
  <c r="D194" i="1"/>
  <c r="J193" i="1"/>
  <c r="I193" i="1"/>
  <c r="I210" i="1" s="1"/>
  <c r="H193" i="1"/>
  <c r="H210" i="1" s="1"/>
  <c r="D193" i="1"/>
  <c r="M191" i="1"/>
  <c r="J190" i="1"/>
  <c r="G190" i="1"/>
  <c r="D190" i="1"/>
  <c r="J189" i="1"/>
  <c r="G189" i="1"/>
  <c r="D189" i="1"/>
  <c r="J185" i="1"/>
  <c r="G185" i="1"/>
  <c r="D185" i="1"/>
  <c r="J179" i="1"/>
  <c r="G179" i="1"/>
  <c r="D179" i="1"/>
  <c r="J178" i="1"/>
  <c r="G178" i="1"/>
  <c r="D178" i="1"/>
  <c r="J177" i="1"/>
  <c r="G177" i="1"/>
  <c r="D177" i="1"/>
  <c r="L173" i="1"/>
  <c r="I173" i="1"/>
  <c r="H173" i="1"/>
  <c r="F173" i="1"/>
  <c r="E173" i="1"/>
  <c r="J172" i="1"/>
  <c r="G172" i="1"/>
  <c r="D172" i="1"/>
  <c r="K173" i="1"/>
  <c r="J171" i="1"/>
  <c r="G171" i="1"/>
  <c r="D171" i="1"/>
  <c r="J170" i="1"/>
  <c r="G170" i="1"/>
  <c r="D170" i="1"/>
  <c r="J154" i="1"/>
  <c r="H154" i="1"/>
  <c r="G154" i="1" s="1"/>
  <c r="D154" i="1"/>
  <c r="J153" i="1"/>
  <c r="G153" i="1"/>
  <c r="D153" i="1"/>
  <c r="K152" i="1"/>
  <c r="J152" i="1" s="1"/>
  <c r="G152" i="1"/>
  <c r="D152" i="1"/>
  <c r="K151" i="1"/>
  <c r="J151" i="1" s="1"/>
  <c r="G151" i="1"/>
  <c r="D151" i="1"/>
  <c r="K150" i="1"/>
  <c r="J150" i="1" s="1"/>
  <c r="G150" i="1"/>
  <c r="D150" i="1"/>
  <c r="J149" i="1"/>
  <c r="G149" i="1"/>
  <c r="D149" i="1"/>
  <c r="K148" i="1"/>
  <c r="G148" i="1"/>
  <c r="D148" i="1"/>
  <c r="J147" i="1"/>
  <c r="G147" i="1"/>
  <c r="D147" i="1"/>
  <c r="J146" i="1"/>
  <c r="H146" i="1"/>
  <c r="G146" i="1" s="1"/>
  <c r="D146" i="1"/>
  <c r="J145" i="1"/>
  <c r="H145" i="1"/>
  <c r="D145" i="1"/>
  <c r="J144" i="1"/>
  <c r="G144" i="1"/>
  <c r="D144" i="1"/>
  <c r="L141" i="1"/>
  <c r="K141" i="1"/>
  <c r="I141" i="1"/>
  <c r="H141" i="1"/>
  <c r="F141" i="1"/>
  <c r="E141" i="1"/>
  <c r="J139" i="1"/>
  <c r="G139" i="1"/>
  <c r="D139" i="1"/>
  <c r="J138" i="1"/>
  <c r="G138" i="1"/>
  <c r="D138" i="1"/>
  <c r="L135" i="1"/>
  <c r="I135" i="1"/>
  <c r="H135" i="1"/>
  <c r="F135" i="1"/>
  <c r="E135" i="1"/>
  <c r="J134" i="1"/>
  <c r="G134" i="1"/>
  <c r="D134" i="1"/>
  <c r="J133" i="1"/>
  <c r="G133" i="1"/>
  <c r="D133" i="1"/>
  <c r="K132" i="1"/>
  <c r="J132" i="1" s="1"/>
  <c r="G132" i="1"/>
  <c r="D132" i="1"/>
  <c r="J131" i="1"/>
  <c r="G131" i="1"/>
  <c r="D131" i="1"/>
  <c r="J125" i="1"/>
  <c r="G125" i="1"/>
  <c r="D125" i="1"/>
  <c r="J123" i="1"/>
  <c r="G123" i="1"/>
  <c r="D123" i="1"/>
  <c r="J122" i="1"/>
  <c r="G122" i="1"/>
  <c r="D122" i="1"/>
  <c r="J121" i="1"/>
  <c r="G121" i="1"/>
  <c r="D121" i="1"/>
  <c r="J120" i="1"/>
  <c r="G120" i="1"/>
  <c r="D120" i="1"/>
  <c r="J114" i="1"/>
  <c r="D114" i="1"/>
  <c r="J113" i="1"/>
  <c r="M113" i="1" s="1"/>
  <c r="J107" i="1"/>
  <c r="G107" i="1"/>
  <c r="D107" i="1"/>
  <c r="J106" i="1"/>
  <c r="G106" i="1"/>
  <c r="D106" i="1"/>
  <c r="J105" i="1"/>
  <c r="G105" i="1"/>
  <c r="D105" i="1"/>
  <c r="J104" i="1"/>
  <c r="G104" i="1"/>
  <c r="D104" i="1"/>
  <c r="J103" i="1"/>
  <c r="G103" i="1"/>
  <c r="D103" i="1"/>
  <c r="J102" i="1"/>
  <c r="G102" i="1"/>
  <c r="D102" i="1"/>
  <c r="J97" i="1"/>
  <c r="G97" i="1"/>
  <c r="D97" i="1"/>
  <c r="J96" i="1"/>
  <c r="G96" i="1"/>
  <c r="D96" i="1"/>
  <c r="J95" i="1"/>
  <c r="G95" i="1"/>
  <c r="D95" i="1"/>
  <c r="J94" i="1"/>
  <c r="G94" i="1"/>
  <c r="D94" i="1"/>
  <c r="J85" i="1"/>
  <c r="G85" i="1"/>
  <c r="D85" i="1"/>
  <c r="L81" i="1"/>
  <c r="I81" i="1"/>
  <c r="H81" i="1"/>
  <c r="F81" i="1"/>
  <c r="E81" i="1"/>
  <c r="G80" i="1"/>
  <c r="D80" i="1"/>
  <c r="K81" i="1"/>
  <c r="J79" i="1"/>
  <c r="G79" i="1"/>
  <c r="D79" i="1"/>
  <c r="J63" i="1"/>
  <c r="G63" i="1"/>
  <c r="D63" i="1"/>
  <c r="J62" i="1"/>
  <c r="G62" i="1"/>
  <c r="D62" i="1"/>
  <c r="J61" i="1"/>
  <c r="G61" i="1"/>
  <c r="D61" i="1"/>
  <c r="J60" i="1"/>
  <c r="H60" i="1"/>
  <c r="H75" i="1" s="1"/>
  <c r="D60" i="1"/>
  <c r="J59" i="1"/>
  <c r="G59" i="1"/>
  <c r="D59" i="1"/>
  <c r="J58" i="1"/>
  <c r="G58" i="1"/>
  <c r="D58" i="1"/>
  <c r="J57" i="1"/>
  <c r="G57" i="1"/>
  <c r="D57" i="1"/>
  <c r="K56" i="1"/>
  <c r="K75" i="1" s="1"/>
  <c r="G56" i="1"/>
  <c r="D56" i="1"/>
  <c r="J55" i="1"/>
  <c r="G55" i="1"/>
  <c r="D55" i="1"/>
  <c r="J54" i="1"/>
  <c r="L53" i="1"/>
  <c r="L75" i="1" s="1"/>
  <c r="G53" i="1"/>
  <c r="D53" i="1"/>
  <c r="J51" i="1"/>
  <c r="G51" i="1"/>
  <c r="L47" i="1"/>
  <c r="K47" i="1"/>
  <c r="I47" i="1"/>
  <c r="H47" i="1"/>
  <c r="F47" i="1"/>
  <c r="J44" i="1"/>
  <c r="G44" i="1"/>
  <c r="D44" i="1"/>
  <c r="J30" i="1"/>
  <c r="G30" i="1"/>
  <c r="D30" i="1"/>
  <c r="J26" i="1"/>
  <c r="G26" i="1"/>
  <c r="D26" i="1"/>
  <c r="J23" i="1"/>
  <c r="G23" i="1"/>
  <c r="D23" i="1"/>
  <c r="J22" i="1"/>
  <c r="G22" i="1"/>
  <c r="D22" i="1"/>
  <c r="J21" i="1"/>
  <c r="H21" i="1"/>
  <c r="G21" i="1" s="1"/>
  <c r="D21" i="1"/>
  <c r="J20" i="1"/>
  <c r="G20" i="1"/>
  <c r="D20" i="1"/>
  <c r="J19" i="1"/>
  <c r="G19" i="1"/>
  <c r="D19" i="1"/>
  <c r="J18" i="1"/>
  <c r="G18" i="1"/>
  <c r="D18" i="1"/>
  <c r="J17" i="1"/>
  <c r="G17" i="1"/>
  <c r="D17" i="1"/>
  <c r="J16" i="1"/>
  <c r="G16" i="1"/>
  <c r="D16" i="1"/>
  <c r="J15" i="1"/>
  <c r="G15" i="1"/>
  <c r="D15" i="1"/>
  <c r="J14" i="1"/>
  <c r="I14" i="1"/>
  <c r="I40" i="1" s="1"/>
  <c r="H14" i="1"/>
  <c r="D14" i="1"/>
  <c r="D12" i="1"/>
  <c r="J9" i="1"/>
  <c r="G9" i="1"/>
  <c r="J8" i="1"/>
  <c r="G8" i="1"/>
  <c r="D8" i="1"/>
  <c r="J6" i="1"/>
  <c r="G6" i="1"/>
  <c r="D6" i="1"/>
  <c r="K5" i="1"/>
  <c r="G5" i="1"/>
  <c r="D5" i="1"/>
  <c r="M132" i="1" l="1"/>
  <c r="G173" i="1"/>
  <c r="D253" i="1"/>
  <c r="E259" i="1"/>
  <c r="D259" i="1" s="1"/>
  <c r="M259" i="1" s="1"/>
  <c r="J148" i="1"/>
  <c r="M148" i="1" s="1"/>
  <c r="K167" i="1"/>
  <c r="J167" i="1" s="1"/>
  <c r="G145" i="1"/>
  <c r="H167" i="1"/>
  <c r="G167" i="1" s="1"/>
  <c r="D240" i="1"/>
  <c r="G81" i="1"/>
  <c r="G250" i="1"/>
  <c r="G127" i="1"/>
  <c r="M151" i="1"/>
  <c r="G14" i="1"/>
  <c r="H40" i="1"/>
  <c r="G40" i="1" s="1"/>
  <c r="J56" i="1"/>
  <c r="M56" i="1" s="1"/>
  <c r="G60" i="1"/>
  <c r="D81" i="1"/>
  <c r="J90" i="1"/>
  <c r="D210" i="1"/>
  <c r="M210" i="1" s="1"/>
  <c r="M201" i="1"/>
  <c r="M150" i="1"/>
  <c r="D40" i="1"/>
  <c r="D127" i="1"/>
  <c r="M147" i="1"/>
  <c r="G90" i="1"/>
  <c r="J5" i="1"/>
  <c r="M5" i="1" s="1"/>
  <c r="K12" i="1"/>
  <c r="J12" i="1" s="1"/>
  <c r="M12" i="1" s="1"/>
  <c r="D75" i="1"/>
  <c r="J75" i="1"/>
  <c r="F219" i="1"/>
  <c r="D214" i="1"/>
  <c r="M214" i="1" s="1"/>
  <c r="D51" i="1"/>
  <c r="M51" i="1" s="1"/>
  <c r="G240" i="1"/>
  <c r="D167" i="1"/>
  <c r="M178" i="1"/>
  <c r="M190" i="1"/>
  <c r="G219" i="1"/>
  <c r="M138" i="1"/>
  <c r="J53" i="1"/>
  <c r="M53" i="1" s="1"/>
  <c r="G115" i="1"/>
  <c r="D141" i="1"/>
  <c r="M144" i="1"/>
  <c r="D173" i="1"/>
  <c r="D135" i="1"/>
  <c r="M198" i="1"/>
  <c r="M222" i="1"/>
  <c r="G12" i="1"/>
  <c r="G135" i="1"/>
  <c r="M250" i="1"/>
  <c r="M229" i="1"/>
  <c r="M171" i="1"/>
  <c r="J240" i="1"/>
  <c r="G75" i="1"/>
  <c r="M215" i="1"/>
  <c r="M226" i="1"/>
  <c r="M245" i="1"/>
  <c r="L219" i="1"/>
  <c r="J219" i="1" s="1"/>
  <c r="M228" i="1"/>
  <c r="J47" i="1"/>
  <c r="J81" i="1"/>
  <c r="D90" i="1"/>
  <c r="G193" i="1"/>
  <c r="J224" i="1"/>
  <c r="M224" i="1" s="1"/>
  <c r="M200" i="1"/>
  <c r="M139" i="1"/>
  <c r="M253" i="1"/>
  <c r="M145" i="1"/>
  <c r="M179" i="1"/>
  <c r="M218" i="1"/>
  <c r="M149" i="1"/>
  <c r="D47" i="1"/>
  <c r="M153" i="1"/>
  <c r="M170" i="1"/>
  <c r="M225" i="1"/>
  <c r="M223" i="1"/>
  <c r="M152" i="1"/>
  <c r="M197" i="1"/>
  <c r="G210" i="1"/>
  <c r="M6" i="1"/>
  <c r="G47" i="1"/>
  <c r="M146" i="1"/>
  <c r="M193" i="1"/>
  <c r="M202" i="1"/>
  <c r="M172" i="1"/>
  <c r="M227" i="1"/>
  <c r="M246" i="1"/>
  <c r="M195" i="1"/>
  <c r="D115" i="1"/>
  <c r="M177" i="1"/>
  <c r="M189" i="1"/>
  <c r="M8" i="1"/>
  <c r="J127" i="1"/>
  <c r="G141" i="1"/>
  <c r="M154" i="1"/>
  <c r="J173" i="1"/>
  <c r="M199" i="1"/>
  <c r="M194" i="1"/>
  <c r="M185" i="1"/>
  <c r="M114" i="1"/>
  <c r="M122" i="1"/>
  <c r="J40" i="1"/>
  <c r="M14" i="1"/>
  <c r="M94" i="1"/>
  <c r="M18" i="1"/>
  <c r="M121" i="1"/>
  <c r="M107" i="1"/>
  <c r="M26" i="1"/>
  <c r="M104" i="1"/>
  <c r="M58" i="1"/>
  <c r="M21" i="1"/>
  <c r="M55" i="1"/>
  <c r="M96" i="1"/>
  <c r="M62" i="1"/>
  <c r="M22" i="1"/>
  <c r="M44" i="1"/>
  <c r="M59" i="1"/>
  <c r="M97" i="1"/>
  <c r="M134" i="1"/>
  <c r="M30" i="1"/>
  <c r="M63" i="1"/>
  <c r="M105" i="1"/>
  <c r="M123" i="1"/>
  <c r="M23" i="1"/>
  <c r="M79" i="1"/>
  <c r="M16" i="1"/>
  <c r="M85" i="1"/>
  <c r="M102" i="1"/>
  <c r="M131" i="1"/>
  <c r="M20" i="1"/>
  <c r="M57" i="1"/>
  <c r="M60" i="1"/>
  <c r="M106" i="1"/>
  <c r="M120" i="1"/>
  <c r="M125" i="1"/>
  <c r="M9" i="1"/>
  <c r="M17" i="1"/>
  <c r="M80" i="1"/>
  <c r="M95" i="1"/>
  <c r="M103" i="1"/>
  <c r="D254" i="1"/>
  <c r="M254" i="1" s="1"/>
  <c r="M252" i="1"/>
  <c r="J141" i="1"/>
  <c r="J115" i="1"/>
  <c r="K135" i="1"/>
  <c r="J135" i="1" s="1"/>
  <c r="D219" i="1" l="1"/>
  <c r="M219" i="1" s="1"/>
  <c r="M240" i="1"/>
  <c r="M127" i="1"/>
  <c r="M75" i="1"/>
  <c r="M167" i="1"/>
  <c r="M90" i="1"/>
  <c r="M141" i="1"/>
  <c r="M81" i="1"/>
  <c r="M40" i="1"/>
  <c r="M135" i="1"/>
  <c r="M173" i="1"/>
  <c r="M47" i="1"/>
  <c r="M115" i="1"/>
</calcChain>
</file>

<file path=xl/sharedStrings.xml><?xml version="1.0" encoding="utf-8"?>
<sst xmlns="http://schemas.openxmlformats.org/spreadsheetml/2006/main" count="633" uniqueCount="514">
  <si>
    <t>ინფორმაცია</t>
  </si>
  <si>
    <t>შესრულებული სამუშაოები</t>
  </si>
  <si>
    <t>ადგ.დაფინანსებით</t>
  </si>
  <si>
    <t>სახ.დაფინანსებით</t>
  </si>
  <si>
    <t>ხელშეკრულებით</t>
  </si>
  <si>
    <t>ადგ.დაფინანს.</t>
  </si>
  <si>
    <t xml:space="preserve"> სახ.დაფინანს.</t>
  </si>
  <si>
    <t>სულ ფაქტი</t>
  </si>
  <si>
    <t>ფაქტი ადგ.დაფინანს.</t>
  </si>
  <si>
    <t>ფაქტი სახ.დაფინანს.</t>
  </si>
  <si>
    <t>სამი თვის.დაფინან. %</t>
  </si>
  <si>
    <t>შესრულებული სამუშაოების %</t>
  </si>
  <si>
    <t>სამუშაოთა შესრულების ვადები</t>
  </si>
  <si>
    <t xml:space="preserve">ხელშეკრულების ნომერი </t>
  </si>
  <si>
    <t>მომწოდებელი</t>
  </si>
  <si>
    <t>შენიშვნა</t>
  </si>
  <si>
    <t>02 01 01 01</t>
  </si>
  <si>
    <t>გზების მიდინარე შეკეთება</t>
  </si>
  <si>
    <t>ს.მ.</t>
  </si>
  <si>
    <t>15.11.2022-31.12.2022</t>
  </si>
  <si>
    <t>145/1</t>
  </si>
  <si>
    <t xml:space="preserve"> შპს ნიუ გრუპი</t>
  </si>
  <si>
    <t>სასარგებლო წიაღისეულის მოპოვების ლიცენზიისგან 3 თვით განთავისუფლების საფასური</t>
  </si>
  <si>
    <t>წერილი #: 1351-01022023-67410;</t>
  </si>
  <si>
    <t>ერთიანი ანგარიში</t>
  </si>
  <si>
    <t>მუნიციპალიტეტის ტერიტორიაზე არსებული გზების ორმოული შეკეთების სამუშაოები</t>
  </si>
  <si>
    <t>25.05.2022-31.01.2023</t>
  </si>
  <si>
    <t>70</t>
  </si>
  <si>
    <t>შპს ,,გარდაბნის  საგზაო სამმართველო"</t>
  </si>
  <si>
    <t>2022 წ.გადახდ.321.932ლ,დასრულებულია, ეკონომია 40.442</t>
  </si>
  <si>
    <t xml:space="preserve"> ერთი ერთეული გრეიდერის, ერთი ერთეული ექსკავატორ-დამტვირთველისა და ექსკავატორ-დამტვირთველისათვის თავსებადი ტრანშეების მთხრელის შესყიდვა.</t>
  </si>
  <si>
    <t>6</t>
  </si>
  <si>
    <t>შპს შპს თეგეტა ქონსთრაქშენ ექვიფმენთ</t>
  </si>
  <si>
    <t>სულ</t>
  </si>
  <si>
    <t>02 01 02</t>
  </si>
  <si>
    <t>ახალი გზების მშენებლობა</t>
  </si>
  <si>
    <t>ქ.საგარეჯოში ჭანტურიას ქუჩის მოასფალტების სამუშაოები N75_მთავრობის_განკ._17/01/2022</t>
  </si>
  <si>
    <t>05.07.2022-04.10.2022</t>
  </si>
  <si>
    <t>92/5</t>
  </si>
  <si>
    <t>სს ,,კავკასავტომაგისტრალი"</t>
  </si>
  <si>
    <t>2022 წ.გადახდ.139.18157 მ.შ,სახ.78.76007, ადგ.60.4215</t>
  </si>
  <si>
    <t>შემოსავალი ხელშეკრულების პირობების დარღვევის გამო დაკისრებული პირგასამტეხლოდან (ს/კ 238109202  სს"კავკასავტომაგისტრალი")</t>
  </si>
  <si>
    <t xml:space="preserve"> სოფელ კაკაბეთში სასაფლაოსთან მისასვლელი გზის მოასფალტება განკ.N2475 29/12/2022-770.965; N75_განკ._17/01/2022-197.400</t>
  </si>
  <si>
    <t>28.12.2022-30.03.2023</t>
  </si>
  <si>
    <t>168</t>
  </si>
  <si>
    <t>22.03.2022-31.12.2022</t>
  </si>
  <si>
    <t>37</t>
  </si>
  <si>
    <t xml:space="preserve"> შპს კავკას როუდი</t>
  </si>
  <si>
    <t xml:space="preserve"> ქ.საგარეჯოში, ნ.ცხვედაძის ქუჩის მასფალტება</t>
  </si>
  <si>
    <t>29.06.2022-28.09.2022</t>
  </si>
  <si>
    <t>89</t>
  </si>
  <si>
    <t>2022 წ.გადახდ.637.63681, მ.შ.400.000 სახ, 237.63681ადგ დასრ.ეკ.29.41377ადგ</t>
  </si>
  <si>
    <t>შემოსავალი ხელშეკრულების პირობების დარღვევის გამო დაკისრებული პირგასამტეხლოდან(ს/კ 238109202  სს"კავკასავტომაგისტრალი")</t>
  </si>
  <si>
    <t xml:space="preserve"> ს.მზისგულში სკოლასთან მისასვლელი ქუჩის მოასფალტების სამუშაოები</t>
  </si>
  <si>
    <t>05.07.2022-03.11.2022</t>
  </si>
  <si>
    <t>92/4</t>
  </si>
  <si>
    <t>2022 წ, გადახდ.313.66196 2023 ვალდ.416.53496</t>
  </si>
  <si>
    <t>ქ.საგარეჯოში წიფლისხევის ქუჩის მოასფალტების სამუშაოები</t>
  </si>
  <si>
    <t>07,06,2022-9.08.2022-29.04.2023</t>
  </si>
  <si>
    <t>77/3</t>
  </si>
  <si>
    <t>2022 წ.გადახდ.215.474 2023წ.ვალდ.291.71643</t>
  </si>
  <si>
    <t xml:space="preserve"> ს.პატარძეულში ე.წ."ყუშიტაანთ უბნის" გზის მოასფალტების სამუშაოები</t>
  </si>
  <si>
    <t>22.02.-23.08.2023</t>
  </si>
  <si>
    <t>23/2</t>
  </si>
  <si>
    <t xml:space="preserve"> ს.პატარძეულში 22-ე ქუჩის რეაბილიტაციის სამუშაოები</t>
  </si>
  <si>
    <t xml:space="preserve"> ქ. საგარეჯოში არაყიშვილის ქუჩის I შესახვევის რეაბილიტაციის სამუშაოების შესყიდვა. განკ.#2475 29.12.2022</t>
  </si>
  <si>
    <t>23</t>
  </si>
  <si>
    <t>23/1</t>
  </si>
  <si>
    <t>14.02.-31.12.2023</t>
  </si>
  <si>
    <t>18</t>
  </si>
  <si>
    <t>შპს შპს თბილგზაპროექტი</t>
  </si>
  <si>
    <t>02 01 03</t>
  </si>
  <si>
    <t>საგზაო ნიშნები და უსაფრთხოება</t>
  </si>
  <si>
    <t>ს,მ.</t>
  </si>
  <si>
    <t>მერიის ბალანსზე არსებული ვიდეოსათვალთვალო კამერების მოვლა-პატრონობის მომსახურება</t>
  </si>
  <si>
    <t>25.08.2022-31.03.2023</t>
  </si>
  <si>
    <t>101/1</t>
  </si>
  <si>
    <t xml:space="preserve"> შპს დელტა კონსალტინგი</t>
  </si>
  <si>
    <t>02 02 01</t>
  </si>
  <si>
    <t>სასმელი წყლის სისტემის რეაბილიტაცია</t>
  </si>
  <si>
    <t>სასმელი წყლის ჭაბურღილებზე დახარჯული ელენერგიის ხარჯი აბ № 9701762761,9310013550, 9610023802,9310021001.9701762761; N 9610030140</t>
  </si>
  <si>
    <t>წერილი #: 413-18012023-70640; თარიღი: 18/01/2023</t>
  </si>
  <si>
    <t>სს სს ეპ ჯორჯია მიწოდება</t>
  </si>
  <si>
    <t xml:space="preserve"> სოფელ გიორგიწმინდაში ჭაბურღილების, შემკრები რეზერვუარების და სატუმბი სადგურის მოწყობის სამუშაოები განკ.#2685 31.12.2020- 69.14271 #75 17.01.2022-131.21134 </t>
  </si>
  <si>
    <t>01.03.2021-30/05/2021-პირველი ეტაპი 31/03/2022 - მეორე ეტაპი</t>
  </si>
  <si>
    <t>21</t>
  </si>
  <si>
    <t xml:space="preserve"> შპს თერგი</t>
  </si>
  <si>
    <t>2022წ.გადახდ.1084.25826, სახ.99.46172,ადგ.4.973 დასრ.ეკ.9.23841ადგ</t>
  </si>
  <si>
    <t>შემოსავალი ხელშეკრულების პირობების დარღვევის გამო დაკისრებული პირგასამტეხლოდან</t>
  </si>
  <si>
    <t>21.01.2022-31.12.2022</t>
  </si>
  <si>
    <t>8/4</t>
  </si>
  <si>
    <t>შპს შპს ელკო</t>
  </si>
  <si>
    <t>სოფ გომბორის წყალსადენი ქსელის ჭაბურღილის სრულფასოვანი ფუნქციონირებისთვის ახალი ელ აღრიცხვ. კვანძის მოწყობა</t>
  </si>
  <si>
    <t>წერილი #: 1489-03022023-25233; თარიღი: 03/02/2023</t>
  </si>
  <si>
    <t>სს "ენერგო-პრო-ჯორჯია"</t>
  </si>
  <si>
    <t>მუნიციპალიტეტის სამოქმედო ტერიტორიაზე სასმელი წყლის ამქაჩი ტუმბოების ან/და მათი კომპლექტის (ახლით) ან/და ხარჯთაღრიცხვებით გათვალისწინებული რომელიმე მოწყობილობის/საქონლის შეძენა-მონტაჟის სამუშაოები</t>
  </si>
  <si>
    <t>17</t>
  </si>
  <si>
    <t>შპს ახალი მშენებელი 2019</t>
  </si>
  <si>
    <t xml:space="preserve"> სოფ. მარიამჯვარში სატუმბი სადგურის,რეზერვუარის  და მაგისტრალური  მილსადენის  მოწყობის  სამუშაოები</t>
  </si>
  <si>
    <t>18.07.2022-17.10.2022</t>
  </si>
  <si>
    <t>99/1</t>
  </si>
  <si>
    <t>შპს ,,თერგი"</t>
  </si>
  <si>
    <t>2022 წ.გადახდ,302.02013</t>
  </si>
  <si>
    <t>ქ.საგარეჯოში არსებული სასმელი წყლის დეკორატიული შადრევნების წყალმომარაგებისათვის  წყლის აღრიცხვის კვანძების მოწყობის საფასური</t>
  </si>
  <si>
    <t>წერილი #: 4944-24032023-07643; თარიღი: 24/03/2023</t>
  </si>
  <si>
    <t>შ.პ.ს. "საქართველოს გაერთიანებული წყალმომარაგების კომპანია"</t>
  </si>
  <si>
    <t>ქ.საგარეჯოში ს/კ55.12.63.000.015 მიმდებარედ ჭაბურღილის და 25მ.კუბ. სამარაგო კოშკურა რეზერვუარის მოწყობის სამუშაოები</t>
  </si>
  <si>
    <t>93/2</t>
  </si>
  <si>
    <t>შპს შპს ჰიდროგეო</t>
  </si>
  <si>
    <t>შემოსავალი ხელშეკრულების პირობების დარღვევის გამო დაკისრებული პირგასამტეხლოდან(ს/კ 427721334 შპს "ჰიდროგეო")</t>
  </si>
  <si>
    <t>ს.მუხროვანის ჭაბურღილის და კოშკურა რეზერვუარის მოწყობის სამუშაოები</t>
  </si>
  <si>
    <t>92/1</t>
  </si>
  <si>
    <t>22.02.-31.12.2023</t>
  </si>
  <si>
    <t>23/3</t>
  </si>
  <si>
    <t xml:space="preserve"> შპს   არიში</t>
  </si>
  <si>
    <t>02 03 01</t>
  </si>
  <si>
    <t>გარე განათების ქსელის ექსპლოატაცია</t>
  </si>
  <si>
    <t>ქუჩების გარეგანათებაზე დახარჯული ელენერგიის ხარჯი. აბ № 9700153353,9610000312,9610000301,9610000121,9310008652,9701837917, 9310021290.</t>
  </si>
  <si>
    <t>წერილი #: 413-18012023-70640</t>
  </si>
  <si>
    <t>მუნიციპალიტეტის სოფლებსა და ქ.საგარეჯოში ქუჩების გარე განათების ტექნიკური მომსახურების შესყიდვა</t>
  </si>
  <si>
    <t>1</t>
  </si>
  <si>
    <t>ი/მ ვახტანგი ესაიაშვილი</t>
  </si>
  <si>
    <t>02 03 02</t>
  </si>
  <si>
    <t>გარე განათების ახალი წერტილების მოწყობა</t>
  </si>
  <si>
    <t>ს.კაკაბეთში გარე განათების ქსელის სამუშაოების დასრულებისთვის  200მ ელ.სადენის შესყიდვა</t>
  </si>
  <si>
    <t>02.03.-7.03.2023</t>
  </si>
  <si>
    <t>27/1</t>
  </si>
  <si>
    <t>შპს  გეგა 2018</t>
  </si>
  <si>
    <t>02 04</t>
  </si>
  <si>
    <t>ავარიული შენობების და სახლების რეაბილიტაცია</t>
  </si>
  <si>
    <t xml:space="preserve"> მრავალბინიანი  საცხოვრებელი  სახლის საპროექტო სახარჯთაღრიცხვო დოკუმენტაციის  შედგენის  ღირებულება</t>
  </si>
  <si>
    <t>27.05.2022-31.03.2023</t>
  </si>
  <si>
    <t>71</t>
  </si>
  <si>
    <t>ი/მ ლერი ვერძაძე</t>
  </si>
  <si>
    <t>ს.გომბორში მცხ.ჯულბაჯი დადაშოვასთვის საცხოვრებელი კონტეინერის შესყიდვა სარეზერვო ფონდი ბ52.52230339_მერის_ბრძ._02/02/2023</t>
  </si>
  <si>
    <t>3/1</t>
  </si>
  <si>
    <t>შპს შპს New Energy</t>
  </si>
  <si>
    <t>მუნიციპალიტეტის  ბალანსზე არსებული  საგარეჯოში კახეთის გზატკეცილის N19 და  N19ა-ში  მდებარე მრავალბინიანი საცხოვრებელი სახლების სახურავის მოწყობის სამუშაოები</t>
  </si>
  <si>
    <t>04.11.2022-06.01.2023</t>
  </si>
  <si>
    <t>143</t>
  </si>
  <si>
    <t>შპს შპს სანი</t>
  </si>
  <si>
    <t>დასრულდა ეკ.27.46</t>
  </si>
  <si>
    <t>ქ.საგარეჯოში კახეთის გზატკეცილი#11 მრავალბინიანი საცხოვრებელი სახლის სარეაბილიტაციო სამუშაოები</t>
  </si>
  <si>
    <t>22/8</t>
  </si>
  <si>
    <t>შპს მშენებელი 2016</t>
  </si>
  <si>
    <t>ქალაქ საგარეჯოში კოსტავას ქ. 17 მრავალბინიანი საცხოვრებელი სახლის ფასადის რეაბილიტაციის სამუშაოები 2475_მთავრობის_განკ._29/12/2022</t>
  </si>
  <si>
    <t>22/6</t>
  </si>
  <si>
    <t>შპს შპს გილემი</t>
  </si>
  <si>
    <t xml:space="preserve"> ქ. საგარეჯოში კოსტავას ქ. N14 მრავალბინიანი საცხოვრებელი სახლის ფასადისა და სახურავის რეაბილიტაცია 2475_მთავრობის_განკ._29/12/2022</t>
  </si>
  <si>
    <t>22/3</t>
  </si>
  <si>
    <t>ქ. საგარეჯოში კოსტავას ქ. N12 მრავალბინიანი საცხოვრებელი სახლის ფასადისა და სახურავის რეაბილიტაცია 2475_მთავრობის_განკ._29/12/2022</t>
  </si>
  <si>
    <t>22/4</t>
  </si>
  <si>
    <t xml:space="preserve"> შპს გილემი</t>
  </si>
  <si>
    <t>ქალაქ საგარეჯოში კოსტავას ქ. 20 მრავალბინიანი საცხოვრებელი სახლის ფასადისა და სახურავის რეაბილიტაციის სამუშაოები #2475_განკ._29/12/2022</t>
  </si>
  <si>
    <t>22/5</t>
  </si>
  <si>
    <t xml:space="preserve"> ქალაქ საგარეჯოში კოსტავას ქ. 16 მრავალბინიანი საცხოვრებელი სახლის ფასადისა და სახურავის რეაბილიტაციის სამუშაოები 2475_მთავრობის_განკ._29/12/2022</t>
  </si>
  <si>
    <t>22</t>
  </si>
  <si>
    <t>ი/მ დავით ერქვანია</t>
  </si>
  <si>
    <t>22/7</t>
  </si>
  <si>
    <t>შპს შპს მშენებელი 2016</t>
  </si>
  <si>
    <t>განკ.#604</t>
  </si>
  <si>
    <t>02 05</t>
  </si>
  <si>
    <t>კეთილმოწყობა</t>
  </si>
  <si>
    <t>02 05 01</t>
  </si>
  <si>
    <t>საზოგადოებრივი სივრცეების მოწყობა-რეაბილიტაცია, ექსპლოატაცია</t>
  </si>
  <si>
    <t>მუნიციპალიტეტის ტერიტორიაზე მდებარე უძრავი ქონების საკადასტრო აზომვითი-აგეგმვითი ნახაზების შედგენის მომსახურება</t>
  </si>
  <si>
    <t>ი/მ თორნიკე ფართლაძე</t>
  </si>
  <si>
    <t xml:space="preserve"> მუნიციპალიტეტის ტერიტორიტორიაზე მდებარე უძრავი ქონების საკადასტრო აზომვითი-აგეგმვითი ნახაზების შედგენის მომსახურება</t>
  </si>
  <si>
    <t>28</t>
  </si>
  <si>
    <t>საექსპერტო მომსახურება</t>
  </si>
  <si>
    <t>15/2</t>
  </si>
  <si>
    <t>სსიპ "ლევან სამხარაულის სახ. სასამართლო ექსპ. ერ. ბიურო"</t>
  </si>
  <si>
    <t>02 06</t>
  </si>
  <si>
    <t>სარწყავი არხების და ნაპირსამაგრი ნაგებობების მოწყობა, რეაბილიტაცია და ექსპლოატაცია</t>
  </si>
  <si>
    <t>სოფელ ხაშმში სადრენაჟე არხის მოწყობის სამუშაოები</t>
  </si>
  <si>
    <t>1/2</t>
  </si>
  <si>
    <t xml:space="preserve"> შპს  იო-ბულდინგი</t>
  </si>
  <si>
    <t>ქ.საგარეჯოში მ.კოსტავას ქუჩაზე სანიაღვრე არხების მოწყობის სამუშაოები</t>
  </si>
  <si>
    <t>138</t>
  </si>
  <si>
    <t xml:space="preserve"> შპს მილენიუმ ბილდერს გრუპ</t>
  </si>
  <si>
    <t>2022 წ.გადახდ.158.97333</t>
  </si>
  <si>
    <t>შემოსავალი ხელშეკრულების პირობების დარღვევის გამო დაკისრებული პირგასამტეხლოდან(ს/კ 400118047 შპს "მილენიუმ ბილდერს გრუპი")</t>
  </si>
  <si>
    <t>02 07 01</t>
  </si>
  <si>
    <t>სასაფლაოების მოვლა შემოღობვა</t>
  </si>
  <si>
    <t>ს.უდაბნოს სოფლის სასაფლაოს შემოღობვის სამუშაოები</t>
  </si>
  <si>
    <t>10</t>
  </si>
  <si>
    <t>შპს ევრო-ალიანსი</t>
  </si>
  <si>
    <t xml:space="preserve"> სოფელ თოხლიაურის სასაფლაოს შემოღობვის სამუშაოები</t>
  </si>
  <si>
    <t>3</t>
  </si>
  <si>
    <t>შპს შპს რეხა 2020</t>
  </si>
  <si>
    <t xml:space="preserve">02 08 </t>
  </si>
  <si>
    <t>სოფლის მხარდაჭერის პროგრამა</t>
  </si>
  <si>
    <t>ს.გომბორში მემორიალის რეაბილიტაციის სამუშაოები N277_მთავრობის_განკ._15/02/2022</t>
  </si>
  <si>
    <t>25.08.2022-30.01.2023</t>
  </si>
  <si>
    <t>116/1</t>
  </si>
  <si>
    <t>ი/მ ალექსანდრე დიღმელაშვილი</t>
  </si>
  <si>
    <t>დასრ.</t>
  </si>
  <si>
    <t>ს.რუსიანში არსებული სკვერის რეაბილიტაცია N277_მთავრობის_განკ._15/02/2022</t>
  </si>
  <si>
    <t>დასრ.ეკ.2.44074</t>
  </si>
  <si>
    <t>ს.გორანასა და იკვლივ გორანსთან ხიდის მშენებლობა  N277_მთავრობის_განკ._15/02/2022</t>
  </si>
  <si>
    <t>დასრ.ეკ.1.17564</t>
  </si>
  <si>
    <t>ს.სასადილოსა და ს.ოთარაანის სასმელი წყლის სათავე ნაგებობის მოწყობის სამუშაოები N 277_მთავრობის_განკ._15/02/2022</t>
  </si>
  <si>
    <t>26.07.-25.10.2022</t>
  </si>
  <si>
    <t>104/2</t>
  </si>
  <si>
    <t>ი/მ ზურაბ დევდარიანი</t>
  </si>
  <si>
    <t>ს.ასკილაურში სასმელი წყლის სათავის რეაბილიტაცია  N277_მთავრობის_განკ._15/02/2022</t>
  </si>
  <si>
    <t>ს.ბოტკოში სასმელი წყლის სისტემის და სათავის რეაბილიტაციის სამუშაოები  N277_მთავრობის_განკ._15/02/2022</t>
  </si>
  <si>
    <t>ს.ვაშლიანში სასმელი წყლის სათავის რეაბილიტაციის სამუშაოები  N277_მთავრობის_განკ._15/02/2022</t>
  </si>
  <si>
    <t>ს.კოჭბანში სასმელი წყლის სათავისა და სისტემის რეაბილიტაციის სამუშაოები   N277_მთავრობის_განკ._15/02/2022</t>
  </si>
  <si>
    <t>ს.პალდოში სარწყავი სისტემის რეაბილიტაციის სამუშაოები</t>
  </si>
  <si>
    <t>2022წ.გადახდ.15.33489, სახ.7.15289,ადგ.8.182</t>
  </si>
  <si>
    <t>ს.უდაბნოს სასაფლაოს შემოღობვის სამუშაოები  277_მთავრობის_განკ._15/02/2022</t>
  </si>
  <si>
    <t>12.08.-8.12.2022</t>
  </si>
  <si>
    <t>110/2</t>
  </si>
  <si>
    <t>შპს შპს ბურღი</t>
  </si>
  <si>
    <t>ს.ყანდაურაში არსებული სკვერის რეაბილიტაციის სამუშაოები  277_მთავრობის_განკ._15/02/2022</t>
  </si>
  <si>
    <t>03 01 01</t>
  </si>
  <si>
    <t>დასუფთავება და ნარჩენების გატანა</t>
  </si>
  <si>
    <t>ქ.საგარეჯოსა და მუნიციპალიტეტის  სოფლების (გიორგიწმინდა,ნინოწმინდა,წყაროსთავი,პატარძეული, თოხლიაური და ხაშმიდან) საყოფაცხოვრებო ნარჩენების გატანა</t>
  </si>
  <si>
    <t>03.01.2023-31.12.2023</t>
  </si>
  <si>
    <t>1/1</t>
  </si>
  <si>
    <t>შპს შპს პროგრესი- 2011</t>
  </si>
  <si>
    <t>ქ.საგარეჯოს ქუჩების დასუფთავება და დაგვა, წყალსადინარი არხების გაწმენდა,ცენტრალური  ქუჩებისა  და ტროტუარების თოვლისგან გაწმენდის  მომსახურება</t>
  </si>
  <si>
    <t>28.12.2022-31.12.2023</t>
  </si>
  <si>
    <t>168/1</t>
  </si>
  <si>
    <t xml:space="preserve"> დელეგირების ხელშეკრულების თანახმად უფლებამოსილებების (მიუსაფარი ცხოველების საკითხების გადაწყვეტა)ეფექტიანი განხორციელების მიზნით 2023 წლის საწევრო გადასახადი </t>
  </si>
  <si>
    <t>2.08.2021-განუსაზღვრელი ვადით</t>
  </si>
  <si>
    <t>ა(ა)იპ - მიუსაფარი შინაური ცხოველების მართვის კახეთის ინტერმუნიციპალური სააგენტო</t>
  </si>
  <si>
    <t>03 02</t>
  </si>
  <si>
    <t>მწვანე ნარგავების მოვლა-პატრონობა, განვითარება</t>
  </si>
  <si>
    <t xml:space="preserve"> სოფელ გიორგიწმინდაში ე.წ. ,,გუგუტიაანთ უბანში'' სკვერის მოწყობის სამუშაოები N2475_მთავრობის_განკ._29/12/2022</t>
  </si>
  <si>
    <t>18.11.2022-3.04.2023</t>
  </si>
  <si>
    <t>146/1</t>
  </si>
  <si>
    <t>შპს შპს პარამეტრი</t>
  </si>
  <si>
    <t>სკვერების მოწყობის საპროექტო სახარჯთაღრიცხვო დოკუმენტაციის შდგენის ღირებულება</t>
  </si>
  <si>
    <t xml:space="preserve"> საპროექტო-სახარჯთაღრიცხვო დოკუმენტაციის შედგენის მომსახურება</t>
  </si>
  <si>
    <t>შპს   არიში</t>
  </si>
  <si>
    <t>03 03</t>
  </si>
  <si>
    <t>კაპიტალური დაბანდებანი დასუფთავების სფეროში</t>
  </si>
  <si>
    <t>04 02</t>
  </si>
  <si>
    <t>სკოლამდელი დაწესებულებების რეაბილიტაცია, მშენებლობა</t>
  </si>
  <si>
    <t xml:space="preserve"> სოფელ კაკაბეთში #1 სკოლამდელი აღზრდის დაწესებულების მშენებლობა  N75_მთავრობის_განკ._17/01/2022</t>
  </si>
  <si>
    <t>10.11.2022-26.12.2022</t>
  </si>
  <si>
    <t>131</t>
  </si>
  <si>
    <t>შპს ''მაგოილი''</t>
  </si>
  <si>
    <t>წინა წლებში გადახდ.582.88809, 2023 ვალდ.128.41828, 2024-ში 38.13164</t>
  </si>
  <si>
    <t>ს.კაკაბეთში #1 სკოლამდელი აღზრდის დაწესებულების ეზოს კეთილმოწყობის სამუშაოები</t>
  </si>
  <si>
    <t>14.12.2022-15.03.2023</t>
  </si>
  <si>
    <t>159</t>
  </si>
  <si>
    <t xml:space="preserve"> ს.დიდი ჩაილურის სკოლამდელი აღზრდის დაწესებულების  რეაბილიტაცია</t>
  </si>
  <si>
    <t>27.06.2022-26.09.2022</t>
  </si>
  <si>
    <t>87/4</t>
  </si>
  <si>
    <t xml:space="preserve"> შპს მეგა - 8</t>
  </si>
  <si>
    <t>საჭირო საპროექტო-სახარჯთაღრიცხვო დოკუმენტაციის შედგენის მომსახურების შესყიდვა.</t>
  </si>
  <si>
    <t>ი.მ.ლერი ვერძაძე</t>
  </si>
  <si>
    <t>სასამართლოს მიერ დაკისრებული თანხის  გადახდა( სამონტაჟო სამუშაოების ღირებულება აბ #2113552178 -    1008.10ლ.,აბ. #2112576141 -  535.97ლ)</t>
  </si>
  <si>
    <t>სასამართლოს გადაწყვეტილება #: 2/219-2020; თარიღი: 27/01/2023</t>
  </si>
  <si>
    <t xml:space="preserve"> შპს სოკარ ჯორჯია გაზი</t>
  </si>
  <si>
    <t>ს.დიდი ჩაილურის სკოლამდელი აღზრდის დაწესებულებაში სასმელი წყლის ავზის შესაფუთად 2 ცალი (24კვ.მ) მინა-ბოჭკოს შესყიდვა</t>
  </si>
  <si>
    <t>20.02.-23.02.2023</t>
  </si>
  <si>
    <t>ს.დიდი ჩაილურის სკოლამდელი დაწესებულების ელ.მომარაგებისთვის 90მ ელ.სადენის შესყიდვა</t>
  </si>
  <si>
    <t>შპს  გეგა 2019</t>
  </si>
  <si>
    <t>სოფელ კაკაბეთში #1 სკოლამდელი აღზრდის დაწესებულების მშენებლობის დასრულებისათვის საჭირო სამუშაოები</t>
  </si>
  <si>
    <t>30.12.2022-31.08.2023</t>
  </si>
  <si>
    <t>170</t>
  </si>
  <si>
    <t>შპს არქიტრავი</t>
  </si>
  <si>
    <t>საპროექტო-სახარჯთაღრიცხვო დოკუმენტაციის შედგენა</t>
  </si>
  <si>
    <t>შპს შპს   არიში</t>
  </si>
  <si>
    <t>განკ.#2630-0.00079 #2685-0.900</t>
  </si>
  <si>
    <t>04 04</t>
  </si>
  <si>
    <t>საჯარო სკოლების მცირე სარეაბილიტაციო სამუშაოები და მოსწავლეთა ტრანსპორტირების უზრუნველყოფა</t>
  </si>
  <si>
    <t>სკოლის მოსწავლეების სატრანსპორტო მომსახურება  განკ.#147  23.01.2023</t>
  </si>
  <si>
    <t>18.03.2022-31.12.2022</t>
  </si>
  <si>
    <t>35</t>
  </si>
  <si>
    <t xml:space="preserve"> შპს ბინუ</t>
  </si>
  <si>
    <t>4</t>
  </si>
  <si>
    <t>05 01 03</t>
  </si>
  <si>
    <t>სპორტული ობიექტების აღჭურვა, რეაბილიტაცია, მშენებლობა</t>
  </si>
  <si>
    <t>ქ.საგარეჯოში ცენტრალური  სტადიონისთვის ინვენტარის შესყიდვა თანმდევი მონტაჟით</t>
  </si>
  <si>
    <t>14.12.2022-13.01.2023</t>
  </si>
  <si>
    <t>159/1</t>
  </si>
  <si>
    <t>შპს, ფერმო ფენსი</t>
  </si>
  <si>
    <t>საპროექტო სახარჯთაღრიცხვო დოკუმენტაციის შედგენის მომსახურება</t>
  </si>
  <si>
    <t>ქ.საგარეჯოში კახეთის გზატკეცილი#11-13-ში არსებული სპორტული მოედნის სარეაბილიტაციო სამუშაოები</t>
  </si>
  <si>
    <t>28.10.2022-30.12.2022</t>
  </si>
  <si>
    <t>შ.პ.ს. ,,პარმა"</t>
  </si>
  <si>
    <t>ქ.საგარეჯოში მერაბ კოსტავას ქუჩის N14-16-ში არსებული სპორტული მოედნის სარეაბილიტაციო სამუშაოები</t>
  </si>
  <si>
    <t>141/1</t>
  </si>
  <si>
    <t>ქ.საგარეჯოში კიკვიძის ქუჩაზე ე.წ. "ზვარეს" ტერიტორიაზე არს.სპორტული მოედნის  სარეაბილიტაციო სამუშაოები</t>
  </si>
  <si>
    <t>139/2</t>
  </si>
  <si>
    <t xml:space="preserve"> შპს  პე-ბე</t>
  </si>
  <si>
    <t>ქ.საგარეჯოში ნ.ცხვედაძის ქუჩის მიმდებარედ არსებული სპორტული მოედნის რეაბილიტაციის სამუშაოები</t>
  </si>
  <si>
    <t>139/1</t>
  </si>
  <si>
    <t>ს.თოხლიაურში მინისტადიონის მოწყობის სამუშაოები</t>
  </si>
  <si>
    <t>12.12.2022-13.02.2023</t>
  </si>
  <si>
    <t>157</t>
  </si>
  <si>
    <t>შპს ფილ ვეი გრუპ</t>
  </si>
  <si>
    <t> სოფელ კაკაბეთში (კუპატაძეების უბანში) არსებული სპორტული მოედნის რეაბილიტაციის სამუშაოები</t>
  </si>
  <si>
    <t>30.12.2022-3108.2023</t>
  </si>
  <si>
    <t>170/1</t>
  </si>
  <si>
    <t>05 02 02</t>
  </si>
  <si>
    <t>კულტურის ობიექტების აღჭურვა, რეაბილიტაცია, მშენებლობა</t>
  </si>
  <si>
    <t>ს.ხაშმში მწერალ რ.ინანიშვილის სახლ-მუზეუმის რეკონსტრუქცია-აღდგენის სამუშაოები</t>
  </si>
  <si>
    <t>67/1</t>
  </si>
  <si>
    <t>ი/მ დავითი კავთუაშვილი</t>
  </si>
  <si>
    <t>ქ.საგარეჯოს კულტურის სახლის გათბობა-ვენტილაციის მოწყობის სამუშაოები</t>
  </si>
  <si>
    <t>33</t>
  </si>
  <si>
    <t>შპს ინტექსი</t>
  </si>
  <si>
    <t>06 01 02</t>
  </si>
  <si>
    <t>სოფლის ამბულატორიების ხელშეწყობა და ჯანდაცვის ობიექტების მშენებლობა-რეაბილიტაცია</t>
  </si>
  <si>
    <t>სოფლის ამბულატორიების ხელშეწყობა (უდაბნოს ექიმის მომსახურება)</t>
  </si>
  <si>
    <t>სასწრაფო სამედიცინო დახმარების თანამშრომლების (რთულ ვითარებაში გამოჩენილი მამაცობისთვის და გამბედაობისთვის) ფულადი ჯილდოს გაცემა -სარეზერვო ფონდი ბ52.522304410_მერის_ბრძ._13/02/2023</t>
  </si>
  <si>
    <t>ს.გომბორში სსიპ საგანგანგებო სიტუაციების კორდინაციისა და გადაუდებელი დახმარ.ცენტრის შენობაში ცენტრ.გათბობის სისტემის მონტაჟის სამუშაოები</t>
  </si>
  <si>
    <t>5/1</t>
  </si>
  <si>
    <t xml:space="preserve"> შპს ანგი-56</t>
  </si>
  <si>
    <t>განკ.#554</t>
  </si>
  <si>
    <t>საგარეჯოს მუნიციპალიტეტის საკრებულოს თავმჯდომარე:                       ალექსი გილაშვილი</t>
  </si>
  <si>
    <t>6 თვის გეგმა</t>
  </si>
  <si>
    <t>სტიქიის მიერ დაზიანებული საცხოვრებელი სახლის სახურავის მოწყობის სამუშაოების საპროექტო-სახარჯთარღიცხვო დიკუმენტაციის შედგენა 330_მთავრობის_განკ._11/03/2021</t>
  </si>
  <si>
    <t>შპს შპს ხუროთმოძღვარი &lt;ე და მ&gt;</t>
  </si>
  <si>
    <t>ქ.საგარეჯოში ,კახეთის გზატკეცილი N7-ში მდებარე საცხოვრებელი კორპუსის სტიქიით დაზ.ბინების შეკეთება</t>
  </si>
  <si>
    <t>შპს ჯიბისი ჯორჯია</t>
  </si>
  <si>
    <t>ქ.საგარეჯოში მ.კოსტავას ქუჩაზე ტროტუარების მოწყობის სამუშაოები</t>
  </si>
  <si>
    <t>შპს მილენიუმ ბილდერს გრუპ</t>
  </si>
  <si>
    <t>89/2</t>
  </si>
  <si>
    <t>სოფელ ქვემო და ზემო ყანდაურის დამაკავშირებელი გზის მოასფალტება 75_მთავრობის_განკ._17/01/2022</t>
  </si>
  <si>
    <t>შპს შპს იბერი</t>
  </si>
  <si>
    <t>117/2</t>
  </si>
  <si>
    <t>შპს ზ.ს</t>
  </si>
  <si>
    <t>მუნიციპალიტეტის ტერიტორიაზე გარე განათებების მოწყობის სამუშაოები</t>
  </si>
  <si>
    <t>საგარეჯოს მუნიციპალიტეტის   სოფლების  შიდა საუბნო გზების მოხრეშვა-მოშანდაკების  მიზნით ტექნიკის (გრეიდერი,ექსკავატორ დამტვი, ავტოთვ,გრუნტის სატკეპნი)  და მათი ოპერატორის  დაქირავება/ მომსახურება</t>
  </si>
  <si>
    <t>შპს შპს ტიღა</t>
  </si>
  <si>
    <t>39/1</t>
  </si>
  <si>
    <t>ს.ბადიაურში ადმინისტრაციული  შენობის ეზოსა და მიმდ.ტერიტორიაზე არსებული ბუჩქნარის გასანადგურებლად ჰერბიციდის შესყიდვა</t>
  </si>
  <si>
    <t>37/1</t>
  </si>
  <si>
    <t xml:space="preserve"> შპს აგრონიმა</t>
  </si>
  <si>
    <t>შემოსავალი ხელშეკრულების პირობების დარღვევის გამო დაკისრებული პირგასამტეხლოდან(ს/კ437061803 შპს"მეგა-8")</t>
  </si>
  <si>
    <t>შპს მეტალ +</t>
  </si>
  <si>
    <t>აიპ საგარეჯოს N105 კომპლექსური სასპორტო სკოლის შეკეთების  სამუშაოები</t>
  </si>
  <si>
    <t>შპს მანგორი</t>
  </si>
  <si>
    <t>ქ. საგარეჯოს ე.წ წყლის სათავესთან წყლის აღრიცხვის  კვანძის მოწყობის ხარჯი</t>
  </si>
  <si>
    <t>წერილი #: 6815-21042023-31960; თარიღი: 21/04/2023</t>
  </si>
  <si>
    <t>სოფ კაკაბეთის წყლის სატუმბი სადგურის ელ ენერგიის სიმძლავრის 10-30კვტ გაზრდის საფასური</t>
  </si>
  <si>
    <t>წერილი #: 7653-03052023-73579; თარიღი: 03/05/2023</t>
  </si>
  <si>
    <t>ს.უჯარმაში მცხ.სოციალურად დაუცველი მრავალშვილიანი დ.ნათობაშვილის საცხოვრებელი სახლის სახურავის მოწყობის სამუშაოები სარეზერვო ფონდი ბ52.522305112</t>
  </si>
  <si>
    <t>35/1</t>
  </si>
  <si>
    <t xml:space="preserve"> საპროექტო და სამშენებლო სამუშაოების საზედამხედველო მომსახურება</t>
  </si>
  <si>
    <t>შპს შპს საინჟინრო მონიტორინგის ჯგუფი</t>
  </si>
  <si>
    <t>შპს საინჟინრო მონიტორინგის ჯგუფი</t>
  </si>
  <si>
    <t>ს.უდაბნოს სკოლამდელი აღზრდის დაწესებულების საქვაბის მოწყობის სამუშაოები</t>
  </si>
  <si>
    <t>სოფ. ხაშმში რ. ინანიშვილის სახლ მუზეუმისთვის ახალი ელ.აღრიცხვის კვანძის მოწყობის ხარჯი</t>
  </si>
  <si>
    <t>წერილი #: 8664-23052023-13867; თარიღი: 23/05/2023</t>
  </si>
  <si>
    <t>წერილი #: 8849-24052023-69101; თარიღი: 24/05/2023</t>
  </si>
  <si>
    <t>სპორტული მოედნების ინფრასტრუქტურული პროექტების საპროექტო და სამშენებლო სამუშაოების საზედამხედველო მომსახურება</t>
  </si>
  <si>
    <t>ს.უდაბნოში სპორტული დარბაზის მშენებლობის სამუშაოები</t>
  </si>
  <si>
    <t>შპს შპს არქიტრავი</t>
  </si>
  <si>
    <t>21.02.2023-22.08.2023</t>
  </si>
  <si>
    <t>მუნიც.მიერ ინფრასრტუქტურული სამუშაების განსახორც.საჭირო საპროექტო-სახარჯთაღრიცხვო დუკუმენტაციის შედგენის მომსახურების შესყიდვას</t>
  </si>
  <si>
    <t>64/1</t>
  </si>
  <si>
    <t>სტიქიის შედეგად დაზიანებული 10 მოქალაქის საცხოვრებელი სახლების შესაკეთებლად  საჭირო სამშენებლო მასალების შეძენა  330_მთავრობის_განკ._11/03/2021</t>
  </si>
  <si>
    <t>შპს შპს ეგო</t>
  </si>
  <si>
    <t>ქ. საგარეჯოში გ. ბრწყინვალეს I შესახვევის რეაბილიტაცია 2475_მთავრობის_განკ._29/12/2022</t>
  </si>
  <si>
    <t xml:space="preserve"> ქ.საგარეჯოში საზოგადოებრივი ჯანდაცვის ცენტრის შენობის მშენებლობის სამუშაოები</t>
  </si>
  <si>
    <t>წერილი #: 9214-31052023-66843; თარიღი: 31/05/2023</t>
  </si>
  <si>
    <t>ქვემო სამგორში და საგარეჯოში კოსტავას ქუჩაზე მდებარე ჭაბურღილებისთვის 120მ და 175მ ელ.სადენის შესყიდვა</t>
  </si>
  <si>
    <t>შპს კონსტანტინე</t>
  </si>
  <si>
    <t>ინფრასტრუქტურული პროექტების საპროექტო და სამშენებლო სამუშაოების საზედამხედველო მომსახურება</t>
  </si>
  <si>
    <t xml:space="preserve"> შპს საინჟინრო მონიტორინგის ჯგუფი</t>
  </si>
  <si>
    <t>სოფ.იორმუღანლოს სასმელი  წყლის მაგისტრალის  მილსადენის სარეაბილიტაციო  სამუშაოები</t>
  </si>
  <si>
    <t>შპს ბილდინგ-დეველოპერ</t>
  </si>
  <si>
    <t>13.02.2023-21.03.2023</t>
  </si>
  <si>
    <t>ს.უდაბნოში არსებული 5 საკანალიზაციო ჭის და მათი დამაკავშირებელი მილების გაწმენდის მომსახურების შესყიდვა</t>
  </si>
  <si>
    <t>ი/მ გიორგი ვარაზიშვილი</t>
  </si>
  <si>
    <t> სოფელ მზისგულში ხანძრის შედეგად დაზარალებული გენადი ენუქიძის საცხოვრებელი სახლის იატაკის მასალის შესაძენად ბ52. 52230823  23/03/2023;  ბ52.522309428_მერის_ბრძ._04/04/2023</t>
  </si>
  <si>
    <t xml:space="preserve"> შპს სანი</t>
  </si>
  <si>
    <t xml:space="preserve"> შპს ბილდინგერი</t>
  </si>
  <si>
    <t>22/1</t>
  </si>
  <si>
    <t>22.02.2023-21.06.2023</t>
  </si>
  <si>
    <t>92/3</t>
  </si>
  <si>
    <t>შპს ,,ჯი-თი გრუპ"</t>
  </si>
  <si>
    <t>M3 კატეგორიის 4 ერთეული ავტობუსის შესყიდვა</t>
  </si>
  <si>
    <t>ი.მ. გელა რევაზიშვილი</t>
  </si>
  <si>
    <t>ს.ანთოკში შიდა გზების მოხრეშვის სამუშაოები</t>
  </si>
  <si>
    <t>76/1</t>
  </si>
  <si>
    <t>ი.მ. დავით კავთუაშვილი</t>
  </si>
  <si>
    <t>54/1</t>
  </si>
  <si>
    <t>35/2</t>
  </si>
  <si>
    <t>35/3</t>
  </si>
  <si>
    <t>2022 წ.გადახდ.57.97518 2023წ.ვალდ.249.98381</t>
  </si>
  <si>
    <t>2022 წ.გადახდ.366.73351, 2023წ.ვალდ.113.26649</t>
  </si>
  <si>
    <t xml:space="preserve">განკ.#2630 </t>
  </si>
  <si>
    <t>განკ#2630 1.60, #2159 0.39, #926 0.27</t>
  </si>
  <si>
    <t>განკ.#2685</t>
  </si>
  <si>
    <t>განკ.#1419</t>
  </si>
  <si>
    <t>განკ.#1573</t>
  </si>
  <si>
    <t>განკ#2475</t>
  </si>
  <si>
    <t xml:space="preserve"> 1419 16.08.2021</t>
  </si>
  <si>
    <t># 1419 16.08.2021</t>
  </si>
  <si>
    <t>განკ.#2475</t>
  </si>
  <si>
    <t>2630  18.12.2019</t>
  </si>
  <si>
    <t>განკ.#506 0.0001, #45  2.01.2019-0.90410</t>
  </si>
  <si>
    <t>168 5.02.2021</t>
  </si>
  <si>
    <t>2752  31.12.2019</t>
  </si>
  <si>
    <t>2476  29.12.2022 ახ.</t>
  </si>
  <si>
    <t xml:space="preserve"> ს.მარიამჯვარში შიდა გზების მოხრეშვის სამუშაოები #2476 29.12. განკ </t>
  </si>
  <si>
    <t xml:space="preserve">საპროექტო-სახარჯთაღრიცხვო დოკუმენტაციის შედგენის მომსახურება #2476 29.12. განკ </t>
  </si>
  <si>
    <t xml:space="preserve">საპროექტო-სახარჯთაღრიცხვო დოკუმენტაციის შედგენა #2476 29.12. განკ </t>
  </si>
  <si>
    <t>შპს ხუროთმოძღვარი &lt;ე და მ&gt;</t>
  </si>
  <si>
    <t>განკ.277 25.02.2022</t>
  </si>
  <si>
    <t>50 ათას ლარზე მეტი ღირებულების სამშენებლო სამუშაოებზე საზედამხედველო მომსახურება</t>
  </si>
  <si>
    <t>წყაროსთავის "ბეჟიტაანტ უბანში" სკვერის მოწყობა</t>
  </si>
  <si>
    <t>შპს ინტელექტი</t>
  </si>
  <si>
    <t>განკ.# 1419 16.08.2021</t>
  </si>
  <si>
    <t>განკ.1266  16.07.2021</t>
  </si>
  <si>
    <t>განკ.2502  17.12.2020</t>
  </si>
  <si>
    <t>განკ.147  4.02.2021 რეაბ.</t>
  </si>
  <si>
    <t>განკ.#147  23.01.2023</t>
  </si>
  <si>
    <t>განკ.#2630  18.12.2019</t>
  </si>
  <si>
    <t>შპს  პე-ბე</t>
  </si>
  <si>
    <t xml:space="preserve">50 ათას ლარზე მეტი ღირებულების სამუშაოებზე საზედამხედვ.მომსახურება </t>
  </si>
  <si>
    <t>გომბორში მინი სტადიონის მოწყობა განკ.#301 9.02.2023</t>
  </si>
  <si>
    <t>უჯარმის მინი სტადიონის მოწყობა განკ.#301 9.02.2023</t>
  </si>
  <si>
    <t>მარიამჯვარში მინი სტადიონის მოწყობა განკ.#301 9.02.2023</t>
  </si>
  <si>
    <t>30,09,2021-20,05,2022</t>
  </si>
  <si>
    <t>394.684 გადახ.2021 წ.-100.0 ადგ.,294.684 სახ.; 2022წ.გადახდ.22.34412</t>
  </si>
  <si>
    <t xml:space="preserve">2023 წლის განმავლობაში საგარეჯოს მუნიციპალიტეტის მიერ განსახორციელებელი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 ასევე, 2023 წელში დაწყებული და მრავალწლიანი ინფრასტრუქტურული ობიექტების სამშენებლო სამუშაოების საზედამხედველო მომსახურება </t>
  </si>
  <si>
    <t>21.02.2023-31.12.2024</t>
  </si>
  <si>
    <t>ქ. საგარეჯოში ალაზნის ქუჩის IV ჩიხის, ქ. საგარეჯოში ალაზნის ქუჩის VI ჩიხისა და ქ.საგარეჯოში თბილისის I შესახვევის რეაბილიტაციის სამუშაოების შესყიდვა.</t>
  </si>
  <si>
    <t>ქ. საგარეჯოში ფანოზიაანთ სასაფლაოსთან მისასვლელი გზის მოასფალტების სამუშაოები</t>
  </si>
  <si>
    <t>06.06.2023-08.08.2023</t>
  </si>
  <si>
    <t xml:space="preserve"> შპს კომპანია ელ ეს ჯორჯია</t>
  </si>
  <si>
    <t>24.05.2023-08.07.2023</t>
  </si>
  <si>
    <t>შპს შპს ემსილაით</t>
  </si>
  <si>
    <t>10.05.2023-18.05.2023</t>
  </si>
  <si>
    <t>09.02.2022-21.03.2023</t>
  </si>
  <si>
    <t>19.05.2023-18.08.2023</t>
  </si>
  <si>
    <t>05.06.2023-07.06.2023</t>
  </si>
  <si>
    <t>11.04.2023-31.12.2023</t>
  </si>
  <si>
    <t>შპს შპს   ჰიდრო</t>
  </si>
  <si>
    <t>24.06.2023-06.08.2023</t>
  </si>
  <si>
    <t>21.02.2023-31.12.2023</t>
  </si>
  <si>
    <t>16.09.2022-31.12.2022</t>
  </si>
  <si>
    <t>15.06.2023             07.06.2023</t>
  </si>
  <si>
    <t>03.05.2023-13.05.2023</t>
  </si>
  <si>
    <t>03.04.2023-03.07.2023</t>
  </si>
  <si>
    <t>22.03.2023-26.04.2023</t>
  </si>
  <si>
    <t>22.02.2023-31.12.2023</t>
  </si>
  <si>
    <t>19.05.2023-03.06.2023</t>
  </si>
  <si>
    <t>საგარეჯოს მუნიციპალიტეტის ქ. საგარეჯოში, რუსთაველის ქუჩა № 174 - ში მცხოვრები გრატიაშვილი ელენესა და სოფ. წყაროსთავში კერატიშვილი ნუნუს, სტიქიის შედეგად დაზიანებული საცხოვრებელი სახლების  შესაკეთებლად საჭირო მასალების შეძენა.</t>
  </si>
  <si>
    <t>30.05.2023-09.06.2023</t>
  </si>
  <si>
    <t>17.02.2023-31.12.2023</t>
  </si>
  <si>
    <t>06.03.2023-31.12.2023</t>
  </si>
  <si>
    <t>08.02.2023-31.12.2023</t>
  </si>
  <si>
    <t>07.06.2023-07.04.2023</t>
  </si>
  <si>
    <t>03.01.2023-7.02.2023</t>
  </si>
  <si>
    <t>19.10.2022-21.12.2022</t>
  </si>
  <si>
    <t>27.01.2023-24.02.2023</t>
  </si>
  <si>
    <t>9.01.2023-20.02.2023</t>
  </si>
  <si>
    <t>16.06.2023-31.07.2023</t>
  </si>
  <si>
    <t>02.05.2023-01.06.2023</t>
  </si>
  <si>
    <t>23.06.2023-07.08.2023</t>
  </si>
  <si>
    <t>24.03.2023-31.03.2023</t>
  </si>
  <si>
    <t>30.11.2022-01.02.2023</t>
  </si>
  <si>
    <t>09.02.2022-31.12.2023</t>
  </si>
  <si>
    <t>29.03.2023-31.12.2023</t>
  </si>
  <si>
    <t>11.07.2022-12.09.2022</t>
  </si>
  <si>
    <t>21.10.2022-23.12.2022</t>
  </si>
  <si>
    <t>13.12.2022-02.01.2023</t>
  </si>
  <si>
    <t>18.04.2023-18.07.2023</t>
  </si>
  <si>
    <t>22.02.2023-31.012.2023</t>
  </si>
  <si>
    <t>22.03.2023-21.06.2023</t>
  </si>
  <si>
    <t>19.12.2022-19.06.2023</t>
  </si>
  <si>
    <t>კულტურის  ობიექტების  გაერთიანების სამხატვრო  სკოლის  ოთახების ჭერის  შეცვლა, ფანჯრის ღიობების  და  საპირფარეშოს  მოწყობის  სამუშაოები</t>
  </si>
  <si>
    <t>28.04.2023-02.06.2023</t>
  </si>
  <si>
    <t>13.01.2023-10.02.2023</t>
  </si>
  <si>
    <t>09.12.2022-12.05.2023</t>
  </si>
  <si>
    <t>29.12.2021-31.12.2023</t>
  </si>
  <si>
    <t>21.02.2023-25.07.2023</t>
  </si>
  <si>
    <t>21.02.2023-20.06.2023</t>
  </si>
  <si>
    <t>09.01.2023-19.01.2023</t>
  </si>
  <si>
    <t>02.03.2023-7.03.2023</t>
  </si>
  <si>
    <t>05.07.2022-4.10.2022</t>
  </si>
  <si>
    <t>06.07.2022-5.10.2022</t>
  </si>
  <si>
    <t>31.03.2023-29.09.2023</t>
  </si>
  <si>
    <t>17.01.2023-17.05.2023</t>
  </si>
  <si>
    <t>11.01.2023-31.12.2023</t>
  </si>
  <si>
    <t>20.05.2022-31.12.2022</t>
  </si>
  <si>
    <t>15.03.2023-15.05.2023</t>
  </si>
  <si>
    <t>სადროშე ბოძისა და დროშების შესყიდვა თანმდევი მონტაჟით საერთაშორისო მნიშვნელობის თბილისი - ბაკურციხე - ლაგოდეხის (აზერბაიჯანის რესპუბლიკის საზღვარი) საავტომობილო გზის სოფელ ნინოწმინდაში, არსებულ სატრანსპორტო კვანძზე (წრიულზე).</t>
  </si>
  <si>
    <t xml:space="preserve">საგარეჯოს მუნიციპალიტეტის   სოფლების შიდა საუბნო გზების მოხრეშვა-მოშანდაკების მიზნით ტექნიკის  და მათი ოპერატორის დაქირავება  </t>
  </si>
  <si>
    <t>ა.ა.ზ</t>
  </si>
  <si>
    <t>ა.ა.ზ.</t>
  </si>
  <si>
    <t xml:space="preserve"> სოფელ პატარძეულში ე.წ. "უსტიაანთ უბნის" გზის მოასფალტება 2475_მთავრობის_განკ._29/12/2022</t>
  </si>
  <si>
    <t xml:space="preserve">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t>
  </si>
  <si>
    <t xml:space="preserve">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 </t>
  </si>
  <si>
    <t>განკ.#1167  9.07.2020</t>
  </si>
  <si>
    <t>განკ.#557  18.03.2020</t>
  </si>
  <si>
    <t>სოფ. უდაბნოში არსებული 5 (ხუთი) საკანალიზაციო ჭის და მათი დამაკავშირებელი მილების გაწმენდის მომსახურება</t>
  </si>
  <si>
    <t>ინფრასტრუქტურის სამშენებლო-სარეაბილიტაციო სამუშაოებისათვის საჭირო საპროექტო-სახარჯთაღრიცხვო დოკუმენტაციის შედგენის მომსახურების შესყიდვა.</t>
  </si>
  <si>
    <t>ინფრასტრუქტურის სამშენებლო-სარეაბილიტაციო სამუშაოებისათვის საჭირო საპროექტო-სახარჯთაღრიცხვო დოკუმენტაციის შედგენის მომსახურება.</t>
  </si>
  <si>
    <t>ინფრასტრუქტურის სამშენებლო-სარეაბილიტაციო სამუშაოებისათვისსაპროექტო-სახარჯთაღრიცხვო დოკუმენტაციის შედგენის მომსახურება</t>
  </si>
  <si>
    <t>ინფრასტრუქტურის სამშენებლო-სარეაბილიტაციო სამუშაოებისათვისსაპროექტო-სახარჯთაღრიცხვო დოკუმენტაციის შედგენის მომსახურება.</t>
  </si>
  <si>
    <t>ინფრასტრუქტურის სამშენებლო-სარეაბილიტაციო სამუშაოებისათვის საპროექტო სახარჯთაღრიცხვო დოკუმენტაციის შედგენის მომსახურება</t>
  </si>
  <si>
    <t>ინფრასტრუქტურის სამშენებლო-სარეაბილიტაციო სამუშაოებისათვისსაჭირო საპროექტო-სახარჯთაღრიცხვო დოკუმენტაციის შედგენის მომსახურება.</t>
  </si>
  <si>
    <t xml:space="preserve"> ქალაქ საგარეჯოში კოსტავას ქ. 18 მრავალბინიანი საცხოვრებელი სახლის ფასადისა და სახურავის რეაბილიტაციის სამუშაოები 2475_მთავრობის_განკ._29/12/2022</t>
  </si>
  <si>
    <t>განკ.27   9.01.2020 რეაბ</t>
  </si>
  <si>
    <t xml:space="preserve">ს.მ. </t>
  </si>
  <si>
    <t>ტურისტული ღონისძიებების ხარჯები</t>
  </si>
  <si>
    <t xml:space="preserve">  სოფ. კაკაბეთში გარე განათების ახალი ელ.აღრიცხვის კვანძის მოწყობის ხარჯი</t>
  </si>
  <si>
    <t xml:space="preserve">  სოფ შიბლიანში გარე განათების  2 ც. ელ აღრიცხვის კვანძის მოწყობის ხარჯი</t>
  </si>
  <si>
    <t>მარიამჯვრის გზა დასრულდა,  ნაშთი</t>
  </si>
  <si>
    <t>კოდის განათება, სამუშაოები მიმდინარეობს</t>
  </si>
  <si>
    <t>ქ.საგარეჯოში ს/კ 55.12.52.126 მიწის ნაკვეთზე #1 საბავშვო ბაღის ეზოს კეთილმოწყობის სამუშაოები</t>
  </si>
  <si>
    <t>გომბორის საჭიდაო დარბაზი დასრულდა,ნაშთია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</si>
</sst>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0"/>
    <numFmt numFmtId="166" formatCode="0.000"/>
    <numFmt numFmtId="167" formatCode="0.00000;[Red]0.00000"/>
    <numFmt numFmtId="168" formatCode="0.0000"/>
  </numFmts>
  <fonts count="24" x14ac:knownFonts="1">
    <font>
      <sz val="11"/>
      <color theme="1"/>
      <name val="Calibri"/>
      <family val="2"/>
      <scheme val="minor"/>
    </font>
    <font>
      <sz val="11"/>
      <color theme="1"/>
      <name val="Calibri"/>
      <family val="2"/>
      <scheme val="minor"/>
    </font>
    <font>
      <sz val="8"/>
      <color indexed="8"/>
      <name val="Sylfaen"/>
      <family val="1"/>
      <charset val="204"/>
    </font>
    <font>
      <sz val="11"/>
      <color indexed="8"/>
      <name val="Calibri"/>
      <family val="2"/>
    </font>
    <font>
      <sz val="8"/>
      <color theme="1"/>
      <name val="Sylfaen"/>
      <family val="1"/>
      <charset val="204"/>
    </font>
    <font>
      <sz val="8"/>
      <color rgb="FF000000"/>
      <name val="Sylfaen"/>
      <family val="1"/>
      <charset val="204"/>
    </font>
    <font>
      <sz val="8"/>
      <color rgb="FF222222"/>
      <name val="Sylfaen"/>
      <family val="1"/>
      <charset val="204"/>
    </font>
    <font>
      <b/>
      <sz val="8"/>
      <color indexed="8"/>
      <name val="Sylfaen"/>
      <family val="1"/>
      <charset val="204"/>
    </font>
    <font>
      <sz val="8"/>
      <name val="Sylfaen"/>
      <family val="1"/>
      <charset val="204"/>
    </font>
    <font>
      <sz val="10"/>
      <name val="Arial"/>
      <family val="2"/>
      <charset val="204"/>
    </font>
    <font>
      <sz val="8"/>
      <color rgb="FF363636"/>
      <name val="Sylfaen"/>
      <family val="1"/>
      <charset val="204"/>
    </font>
    <font>
      <b/>
      <sz val="8"/>
      <color rgb="FF363636"/>
      <name val="Sylfaen"/>
      <family val="1"/>
      <charset val="204"/>
    </font>
    <font>
      <sz val="8"/>
      <color rgb="FF000000"/>
      <name val="Sylfaen"/>
      <family val="1"/>
      <charset val="204"/>
    </font>
    <font>
      <b/>
      <sz val="8"/>
      <name val="Sylfaen"/>
      <family val="1"/>
      <charset val="204"/>
    </font>
    <font>
      <b/>
      <sz val="8"/>
      <color theme="1"/>
      <name val="Sylfaen"/>
      <family val="1"/>
      <charset val="204"/>
    </font>
    <font>
      <sz val="8"/>
      <color rgb="FFFF0000"/>
      <name val="Sylfaen"/>
      <family val="1"/>
      <charset val="204"/>
    </font>
    <font>
      <b/>
      <sz val="8"/>
      <color rgb="FF222222"/>
      <name val="Sylfaen"/>
      <family val="1"/>
      <charset val="204"/>
    </font>
    <font>
      <sz val="9"/>
      <color theme="1"/>
      <name val="Sylfaen"/>
      <family val="1"/>
      <charset val="204"/>
    </font>
    <font>
      <sz val="9"/>
      <color indexed="8"/>
      <name val="Sylfaen"/>
      <family val="1"/>
      <charset val="204"/>
    </font>
    <font>
      <sz val="9"/>
      <color rgb="FF000000"/>
      <name val="Sylfaen"/>
      <family val="1"/>
      <charset val="204"/>
    </font>
    <font>
      <sz val="8"/>
      <color theme="1"/>
      <name val="Calibri"/>
      <family val="2"/>
      <scheme val="minor"/>
    </font>
    <font>
      <sz val="7"/>
      <color rgb="FF000000"/>
      <name val="Sylfaen"/>
      <family val="1"/>
      <charset val="204"/>
    </font>
    <font>
      <sz val="11"/>
      <color indexed="8"/>
      <name val="Sylfaen"/>
      <family val="1"/>
      <charset val="204"/>
    </font>
    <font>
      <sz val="11"/>
      <name val="Sylfae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diagonal/>
    </border>
    <border>
      <left/>
      <right style="thin">
        <color rgb="FFD3D3D3"/>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6">
    <xf numFmtId="0" fontId="0" fillId="0" borderId="0"/>
    <xf numFmtId="0" fontId="3" fillId="0" borderId="0"/>
    <xf numFmtId="0" fontId="3" fillId="0" borderId="0"/>
    <xf numFmtId="0" fontId="1" fillId="0" borderId="0"/>
    <xf numFmtId="0" fontId="9" fillId="0" borderId="0"/>
    <xf numFmtId="0" fontId="9" fillId="0" borderId="0"/>
  </cellStyleXfs>
  <cellXfs count="186">
    <xf numFmtId="0" fontId="0" fillId="0" borderId="0" xfId="0"/>
    <xf numFmtId="164" fontId="4" fillId="2" borderId="1" xfId="1" applyNumberFormat="1" applyFont="1" applyFill="1" applyBorder="1" applyAlignment="1">
      <alignment horizontal="center" vertical="center" wrapText="1"/>
    </xf>
    <xf numFmtId="164" fontId="2" fillId="2" borderId="1" xfId="1" applyNumberFormat="1" applyFont="1" applyFill="1" applyBorder="1"/>
    <xf numFmtId="164" fontId="5" fillId="2" borderId="1" xfId="0" applyNumberFormat="1" applyFont="1" applyFill="1" applyBorder="1" applyAlignment="1">
      <alignment vertical="top" wrapText="1" readingOrder="1"/>
    </xf>
    <xf numFmtId="164" fontId="4" fillId="2" borderId="1" xfId="1" applyNumberFormat="1" applyFont="1" applyFill="1" applyBorder="1" applyAlignment="1">
      <alignment wrapText="1"/>
    </xf>
    <xf numFmtId="164" fontId="4" fillId="2" borderId="1" xfId="0" applyNumberFormat="1" applyFont="1" applyFill="1" applyBorder="1" applyAlignment="1">
      <alignment wrapText="1"/>
    </xf>
    <xf numFmtId="164" fontId="5" fillId="2" borderId="1" xfId="1" applyNumberFormat="1" applyFont="1" applyFill="1" applyBorder="1" applyAlignment="1">
      <alignment vertical="top" wrapText="1" readingOrder="1"/>
    </xf>
    <xf numFmtId="164" fontId="4" fillId="2" borderId="1" xfId="3"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readingOrder="1"/>
    </xf>
    <xf numFmtId="164" fontId="7" fillId="2" borderId="1" xfId="1" applyNumberFormat="1" applyFont="1" applyFill="1" applyBorder="1" applyAlignment="1">
      <alignment horizontal="center" vertical="center" wrapText="1"/>
    </xf>
    <xf numFmtId="164" fontId="8" fillId="2" borderId="1" xfId="1" applyNumberFormat="1" applyFont="1" applyFill="1" applyBorder="1" applyAlignment="1">
      <alignment horizontal="center" vertical="center" wrapText="1"/>
    </xf>
    <xf numFmtId="164" fontId="7" fillId="2" borderId="1" xfId="1" applyNumberFormat="1" applyFont="1" applyFill="1" applyBorder="1"/>
    <xf numFmtId="164" fontId="5" fillId="2" borderId="1" xfId="3" applyNumberFormat="1" applyFont="1" applyFill="1" applyBorder="1" applyAlignment="1">
      <alignment vertical="top" wrapText="1" readingOrder="1"/>
    </xf>
    <xf numFmtId="164" fontId="2" fillId="2" borderId="1" xfId="0" applyNumberFormat="1" applyFont="1" applyFill="1" applyBorder="1" applyAlignment="1">
      <alignment horizontal="center" vertical="center" wrapText="1"/>
    </xf>
    <xf numFmtId="164" fontId="10" fillId="2" borderId="1" xfId="0" applyNumberFormat="1" applyFont="1" applyFill="1" applyBorder="1" applyAlignment="1">
      <alignment wrapText="1"/>
    </xf>
    <xf numFmtId="164" fontId="11" fillId="2" borderId="1" xfId="1" applyNumberFormat="1" applyFont="1" applyFill="1" applyBorder="1" applyAlignment="1">
      <alignment horizontal="center" vertical="center" wrapText="1"/>
    </xf>
    <xf numFmtId="164" fontId="10" fillId="2" borderId="1" xfId="1" applyNumberFormat="1" applyFont="1" applyFill="1" applyBorder="1" applyAlignment="1">
      <alignment horizontal="center" vertical="center" wrapText="1"/>
    </xf>
    <xf numFmtId="164" fontId="4" fillId="2" borderId="1" xfId="1" applyNumberFormat="1" applyFont="1" applyFill="1" applyBorder="1" applyAlignment="1">
      <alignment horizontal="left" vertical="center" wrapText="1"/>
    </xf>
    <xf numFmtId="164" fontId="2" fillId="2" borderId="1" xfId="1" applyNumberFormat="1" applyFont="1" applyFill="1" applyBorder="1" applyAlignment="1">
      <alignment wrapText="1"/>
    </xf>
    <xf numFmtId="164" fontId="5" fillId="2" borderId="1" xfId="0" applyNumberFormat="1" applyFont="1" applyFill="1" applyBorder="1" applyAlignment="1">
      <alignment horizontal="left" vertical="top" wrapText="1"/>
    </xf>
    <xf numFmtId="164" fontId="4" fillId="2" borderId="1" xfId="0" applyNumberFormat="1" applyFont="1" applyFill="1" applyBorder="1" applyAlignment="1">
      <alignment horizontal="left" wrapText="1"/>
    </xf>
    <xf numFmtId="164" fontId="6" fillId="2" borderId="1" xfId="0" applyNumberFormat="1" applyFont="1" applyFill="1" applyBorder="1" applyAlignment="1">
      <alignment horizontal="left" wrapText="1"/>
    </xf>
    <xf numFmtId="164" fontId="5" fillId="2" borderId="1" xfId="1" applyNumberFormat="1" applyFont="1" applyFill="1" applyBorder="1" applyAlignment="1">
      <alignment horizontal="left" vertical="center" wrapText="1"/>
    </xf>
    <xf numFmtId="164" fontId="4" fillId="2" borderId="0" xfId="0" applyNumberFormat="1" applyFont="1" applyFill="1" applyAlignment="1">
      <alignment horizontal="left" wrapText="1"/>
    </xf>
    <xf numFmtId="164" fontId="6" fillId="2" borderId="0" xfId="0" applyNumberFormat="1" applyFont="1" applyFill="1" applyAlignment="1">
      <alignment horizontal="left" wrapText="1"/>
    </xf>
    <xf numFmtId="164" fontId="8" fillId="2" borderId="1" xfId="2" applyNumberFormat="1" applyFont="1" applyFill="1" applyBorder="1" applyAlignment="1">
      <alignment horizontal="left" vertical="center" wrapText="1"/>
    </xf>
    <xf numFmtId="164" fontId="2" fillId="2" borderId="1" xfId="1" applyNumberFormat="1"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164" fontId="7" fillId="2" borderId="1" xfId="1" applyNumberFormat="1" applyFont="1" applyFill="1" applyBorder="1" applyAlignment="1">
      <alignment horizontal="left" vertical="center" wrapText="1"/>
    </xf>
    <xf numFmtId="1" fontId="2"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xf>
    <xf numFmtId="164" fontId="4" fillId="2" borderId="1" xfId="3" applyNumberFormat="1" applyFont="1" applyFill="1" applyBorder="1" applyAlignment="1">
      <alignment wrapText="1"/>
    </xf>
    <xf numFmtId="164" fontId="6" fillId="2" borderId="1" xfId="0" applyNumberFormat="1" applyFont="1" applyFill="1" applyBorder="1" applyAlignment="1">
      <alignment horizontal="left" vertical="center" wrapText="1"/>
    </xf>
    <xf numFmtId="164" fontId="4" fillId="2" borderId="1" xfId="1" applyNumberFormat="1" applyFont="1" applyFill="1" applyBorder="1" applyAlignment="1">
      <alignment horizontal="center" wrapText="1"/>
    </xf>
    <xf numFmtId="0" fontId="2" fillId="2" borderId="1" xfId="1" applyNumberFormat="1" applyFont="1" applyFill="1" applyBorder="1" applyAlignment="1">
      <alignment horizontal="center"/>
    </xf>
    <xf numFmtId="164" fontId="2" fillId="2" borderId="1" xfId="1" applyNumberFormat="1" applyFont="1" applyFill="1" applyBorder="1" applyAlignment="1">
      <alignment horizontal="left" vertical="center" wrapText="1"/>
    </xf>
    <xf numFmtId="164" fontId="7" fillId="2" borderId="1" xfId="1" applyNumberFormat="1" applyFont="1" applyFill="1" applyBorder="1" applyAlignment="1">
      <alignment wrapText="1"/>
    </xf>
    <xf numFmtId="164" fontId="14" fillId="2" borderId="1" xfId="1" applyNumberFormat="1" applyFont="1" applyFill="1" applyBorder="1" applyAlignment="1">
      <alignment horizontal="left" vertical="center" wrapText="1"/>
    </xf>
    <xf numFmtId="164" fontId="4"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xf>
    <xf numFmtId="164" fontId="8" fillId="2" borderId="1" xfId="1" applyNumberFormat="1" applyFont="1" applyFill="1" applyBorder="1" applyAlignment="1">
      <alignment wrapText="1"/>
    </xf>
    <xf numFmtId="0" fontId="2" fillId="2" borderId="3" xfId="1" applyNumberFormat="1" applyFont="1" applyFill="1" applyBorder="1" applyAlignment="1">
      <alignment horizontal="center"/>
    </xf>
    <xf numFmtId="164" fontId="4" fillId="2" borderId="1" xfId="3" applyNumberFormat="1" applyFont="1" applyFill="1" applyBorder="1" applyAlignment="1">
      <alignment horizontal="left" vertical="center" wrapText="1"/>
    </xf>
    <xf numFmtId="164" fontId="13" fillId="2" borderId="1" xfId="2" applyNumberFormat="1" applyFont="1" applyFill="1" applyBorder="1" applyAlignment="1">
      <alignment horizontal="left" vertical="center" wrapText="1"/>
    </xf>
    <xf numFmtId="164" fontId="2" fillId="2" borderId="1" xfId="1" applyNumberFormat="1" applyFont="1" applyFill="1" applyBorder="1" applyAlignment="1">
      <alignment vertical="center" wrapText="1"/>
    </xf>
    <xf numFmtId="164" fontId="5" fillId="2" borderId="1" xfId="1" applyNumberFormat="1" applyFont="1" applyFill="1" applyBorder="1" applyAlignment="1">
      <alignment horizontal="center" vertical="top" wrapText="1" readingOrder="1"/>
    </xf>
    <xf numFmtId="164" fontId="8" fillId="2" borderId="1" xfId="0" applyNumberFormat="1" applyFont="1" applyFill="1" applyBorder="1" applyAlignment="1">
      <alignment vertical="top" wrapText="1" readingOrder="1"/>
    </xf>
    <xf numFmtId="164" fontId="7" fillId="2" borderId="1" xfId="1" applyNumberFormat="1" applyFont="1" applyFill="1" applyBorder="1" applyAlignment="1">
      <alignment horizontal="left" vertical="center"/>
    </xf>
    <xf numFmtId="1" fontId="5" fillId="2" borderId="1" xfId="1" applyNumberFormat="1" applyFont="1" applyFill="1" applyBorder="1" applyAlignment="1">
      <alignment horizontal="center" vertical="top" wrapText="1" readingOrder="1"/>
    </xf>
    <xf numFmtId="164" fontId="15" fillId="2" borderId="1" xfId="1" applyNumberFormat="1" applyFont="1" applyFill="1" applyBorder="1" applyAlignment="1">
      <alignment wrapText="1"/>
    </xf>
    <xf numFmtId="164" fontId="2" fillId="2" borderId="1" xfId="1" applyNumberFormat="1" applyFont="1" applyFill="1" applyBorder="1" applyAlignment="1">
      <alignment horizontal="center" wrapText="1"/>
    </xf>
    <xf numFmtId="1" fontId="4" fillId="2" borderId="1" xfId="1" applyNumberFormat="1" applyFont="1" applyFill="1" applyBorder="1" applyAlignment="1">
      <alignment horizontal="center" vertical="center"/>
    </xf>
    <xf numFmtId="0" fontId="4" fillId="2" borderId="1" xfId="1" applyNumberFormat="1" applyFont="1" applyFill="1" applyBorder="1" applyAlignment="1">
      <alignment horizontal="center" vertical="center"/>
    </xf>
    <xf numFmtId="0" fontId="2" fillId="2" borderId="1" xfId="1" applyNumberFormat="1" applyFont="1" applyFill="1" applyBorder="1" applyAlignment="1">
      <alignment horizontal="center" vertical="center" wrapText="1"/>
    </xf>
    <xf numFmtId="164" fontId="5" fillId="2" borderId="1" xfId="1" applyNumberFormat="1" applyFont="1" applyFill="1" applyBorder="1" applyAlignment="1">
      <alignment vertical="top" wrapText="1"/>
    </xf>
    <xf numFmtId="164" fontId="7" fillId="2" borderId="1" xfId="1" applyNumberFormat="1" applyFont="1" applyFill="1" applyBorder="1" applyAlignment="1">
      <alignment horizontal="center"/>
    </xf>
    <xf numFmtId="164" fontId="5" fillId="2" borderId="1" xfId="3" applyNumberFormat="1" applyFont="1" applyFill="1" applyBorder="1" applyAlignment="1">
      <alignment horizontal="left" vertical="center" wrapText="1"/>
    </xf>
    <xf numFmtId="164" fontId="13" fillId="2" borderId="1" xfId="4" applyNumberFormat="1" applyFont="1" applyFill="1" applyBorder="1" applyAlignment="1" applyProtection="1">
      <alignment horizontal="left" vertical="center" wrapText="1"/>
      <protection locked="0"/>
    </xf>
    <xf numFmtId="1" fontId="2" fillId="2" borderId="4" xfId="1" applyNumberFormat="1" applyFont="1" applyFill="1" applyBorder="1" applyAlignment="1">
      <alignment horizontal="center" vertical="center" wrapText="1"/>
    </xf>
    <xf numFmtId="164" fontId="4" fillId="2" borderId="1" xfId="0" applyNumberFormat="1" applyFont="1" applyFill="1" applyBorder="1"/>
    <xf numFmtId="164" fontId="8" fillId="2" borderId="1" xfId="2" applyNumberFormat="1" applyFont="1" applyFill="1" applyBorder="1" applyAlignment="1">
      <alignment horizontal="right" wrapText="1"/>
    </xf>
    <xf numFmtId="164" fontId="8" fillId="2" borderId="1" xfId="2" applyNumberFormat="1" applyFont="1" applyFill="1" applyBorder="1" applyAlignment="1">
      <alignment horizontal="center" wrapText="1"/>
    </xf>
    <xf numFmtId="1" fontId="7" fillId="2" borderId="1" xfId="1" applyNumberFormat="1" applyFont="1" applyFill="1" applyBorder="1" applyAlignment="1">
      <alignment horizontal="center" vertical="center" wrapText="1"/>
    </xf>
    <xf numFmtId="164" fontId="16" fillId="2" borderId="1" xfId="1" applyNumberFormat="1" applyFont="1" applyFill="1" applyBorder="1" applyAlignment="1">
      <alignment horizontal="left" vertical="center" wrapText="1"/>
    </xf>
    <xf numFmtId="164" fontId="6" fillId="2" borderId="1" xfId="1" applyNumberFormat="1" applyFont="1" applyFill="1" applyBorder="1" applyAlignment="1">
      <alignment horizontal="left" vertical="center" wrapText="1"/>
    </xf>
    <xf numFmtId="0" fontId="5" fillId="2" borderId="1" xfId="0" applyNumberFormat="1" applyFont="1" applyFill="1" applyBorder="1" applyAlignment="1">
      <alignment vertical="top" wrapText="1" readingOrder="1"/>
    </xf>
    <xf numFmtId="164" fontId="8" fillId="2" borderId="1" xfId="1" applyNumberFormat="1" applyFont="1" applyFill="1" applyBorder="1" applyAlignment="1">
      <alignment horizontal="left" vertical="center" wrapText="1"/>
    </xf>
    <xf numFmtId="0" fontId="2" fillId="2" borderId="1" xfId="1" applyNumberFormat="1" applyFont="1" applyFill="1" applyBorder="1" applyAlignment="1">
      <alignment horizontal="center" vertical="center"/>
    </xf>
    <xf numFmtId="164" fontId="5" fillId="2" borderId="1" xfId="1" applyNumberFormat="1" applyFont="1" applyFill="1" applyBorder="1" applyAlignment="1">
      <alignment horizontal="center" vertical="center" wrapText="1"/>
    </xf>
    <xf numFmtId="164" fontId="5" fillId="2" borderId="1" xfId="1" applyNumberFormat="1" applyFont="1" applyFill="1" applyBorder="1" applyAlignment="1">
      <alignment horizontal="center" vertical="center" wrapText="1" readingOrder="1"/>
    </xf>
    <xf numFmtId="164" fontId="4" fillId="2" borderId="1" xfId="3" applyNumberFormat="1" applyFont="1" applyFill="1" applyBorder="1" applyAlignment="1">
      <alignment horizontal="center" wrapText="1"/>
    </xf>
    <xf numFmtId="1" fontId="4" fillId="2" borderId="1" xfId="0" applyNumberFormat="1" applyFont="1" applyFill="1" applyBorder="1"/>
    <xf numFmtId="164" fontId="4" fillId="2" borderId="1" xfId="5" applyNumberFormat="1" applyFont="1" applyFill="1" applyBorder="1" applyAlignment="1">
      <alignment horizontal="left" vertical="center" wrapText="1"/>
    </xf>
    <xf numFmtId="0" fontId="5" fillId="2" borderId="1" xfId="1" applyNumberFormat="1" applyFont="1" applyFill="1" applyBorder="1" applyAlignment="1">
      <alignment horizontal="center" vertical="top" wrapText="1" readingOrder="1"/>
    </xf>
    <xf numFmtId="0" fontId="2" fillId="2" borderId="0" xfId="0" applyFont="1" applyFill="1"/>
    <xf numFmtId="164" fontId="2" fillId="2" borderId="2" xfId="1" applyNumberFormat="1" applyFont="1" applyFill="1" applyBorder="1" applyAlignment="1">
      <alignment wrapText="1"/>
    </xf>
    <xf numFmtId="164" fontId="4" fillId="2" borderId="2" xfId="3" applyNumberFormat="1" applyFont="1" applyFill="1" applyBorder="1" applyAlignment="1">
      <alignment wrapText="1"/>
    </xf>
    <xf numFmtId="0" fontId="5" fillId="2" borderId="2" xfId="1" applyNumberFormat="1" applyFont="1" applyFill="1" applyBorder="1" applyAlignment="1">
      <alignment horizontal="center" vertical="top" wrapText="1" readingOrder="1"/>
    </xf>
    <xf numFmtId="0" fontId="4" fillId="2" borderId="1" xfId="1" applyNumberFormat="1" applyFont="1" applyFill="1" applyBorder="1" applyAlignment="1">
      <alignment horizontal="center" wrapText="1"/>
    </xf>
    <xf numFmtId="164" fontId="8" fillId="2" borderId="1" xfId="3" applyNumberFormat="1" applyFont="1" applyFill="1" applyBorder="1" applyAlignment="1">
      <alignment wrapText="1"/>
    </xf>
    <xf numFmtId="0" fontId="17" fillId="2" borderId="1" xfId="3" applyFont="1" applyFill="1" applyBorder="1" applyAlignment="1">
      <alignment horizontal="center" vertical="center" wrapText="1"/>
    </xf>
    <xf numFmtId="166" fontId="18" fillId="2" borderId="1" xfId="1" applyNumberFormat="1" applyFont="1" applyFill="1" applyBorder="1" applyAlignment="1">
      <alignment horizontal="center" vertical="center" wrapText="1"/>
    </xf>
    <xf numFmtId="166" fontId="18" fillId="2" borderId="1" xfId="1" applyNumberFormat="1" applyFont="1" applyFill="1" applyBorder="1"/>
    <xf numFmtId="0" fontId="19" fillId="2" borderId="1" xfId="0" applyNumberFormat="1" applyFont="1" applyFill="1" applyBorder="1" applyAlignment="1">
      <alignment vertical="top" wrapText="1" readingOrder="1"/>
    </xf>
    <xf numFmtId="0" fontId="19" fillId="2" borderId="1" xfId="1" applyNumberFormat="1" applyFont="1" applyFill="1" applyBorder="1" applyAlignment="1">
      <alignment horizontal="center" vertical="center" wrapText="1" readingOrder="1"/>
    </xf>
    <xf numFmtId="166" fontId="18" fillId="2" borderId="1" xfId="1" applyNumberFormat="1" applyFont="1" applyFill="1" applyBorder="1" applyAlignment="1">
      <alignment horizontal="center" vertical="center"/>
    </xf>
    <xf numFmtId="166" fontId="17" fillId="2" borderId="1" xfId="1" applyNumberFormat="1" applyFont="1" applyFill="1" applyBorder="1" applyAlignment="1">
      <alignment horizontal="center" vertical="center"/>
    </xf>
    <xf numFmtId="49" fontId="20" fillId="2" borderId="1" xfId="0" applyNumberFormat="1" applyFont="1" applyFill="1" applyBorder="1" applyAlignment="1">
      <alignment wrapText="1"/>
    </xf>
    <xf numFmtId="167" fontId="2" fillId="2" borderId="1" xfId="0" applyNumberFormat="1" applyFont="1" applyFill="1" applyBorder="1"/>
    <xf numFmtId="0" fontId="5" fillId="2" borderId="8" xfId="0" applyNumberFormat="1" applyFont="1" applyFill="1" applyBorder="1" applyAlignment="1">
      <alignment vertical="top" wrapText="1" readingOrder="1"/>
    </xf>
    <xf numFmtId="0" fontId="12" fillId="2" borderId="6" xfId="0" applyNumberFormat="1" applyFont="1" applyFill="1" applyBorder="1" applyAlignment="1">
      <alignment vertical="top" wrapText="1" readingOrder="1"/>
    </xf>
    <xf numFmtId="0" fontId="12" fillId="2" borderId="1" xfId="0" applyNumberFormat="1" applyFont="1" applyFill="1" applyBorder="1" applyAlignment="1">
      <alignment vertical="top" wrapText="1" readingOrder="1"/>
    </xf>
    <xf numFmtId="0" fontId="5" fillId="2" borderId="6" xfId="0" applyNumberFormat="1" applyFont="1" applyFill="1" applyBorder="1" applyAlignment="1">
      <alignment vertical="top" wrapText="1" readingOrder="1"/>
    </xf>
    <xf numFmtId="0" fontId="5" fillId="2" borderId="7" xfId="0" applyNumberFormat="1" applyFont="1" applyFill="1" applyBorder="1" applyAlignment="1">
      <alignment vertical="top" wrapText="1" readingOrder="1"/>
    </xf>
    <xf numFmtId="0" fontId="5" fillId="2" borderId="1" xfId="1" applyNumberFormat="1" applyFont="1" applyFill="1" applyBorder="1" applyAlignment="1">
      <alignment horizontal="center" vertical="center" wrapText="1" readingOrder="1"/>
    </xf>
    <xf numFmtId="165" fontId="2" fillId="2" borderId="0" xfId="0" applyNumberFormat="1" applyFont="1" applyFill="1"/>
    <xf numFmtId="1" fontId="2" fillId="2" borderId="0" xfId="0" applyNumberFormat="1" applyFont="1" applyFill="1"/>
    <xf numFmtId="0" fontId="18" fillId="2" borderId="1" xfId="1" applyFont="1" applyFill="1" applyBorder="1" applyAlignment="1">
      <alignment wrapText="1"/>
    </xf>
    <xf numFmtId="0" fontId="4" fillId="2" borderId="1" xfId="3" applyFont="1" applyFill="1" applyBorder="1" applyAlignment="1">
      <alignment wrapText="1"/>
    </xf>
    <xf numFmtId="0" fontId="8" fillId="2" borderId="1" xfId="0" applyNumberFormat="1" applyFont="1" applyFill="1" applyBorder="1" applyAlignment="1">
      <alignment vertical="top" wrapText="1" readingOrder="1"/>
    </xf>
    <xf numFmtId="0" fontId="5" fillId="2" borderId="9" xfId="0" applyNumberFormat="1" applyFont="1" applyFill="1" applyBorder="1" applyAlignment="1">
      <alignment vertical="top" wrapText="1" readingOrder="1"/>
    </xf>
    <xf numFmtId="0" fontId="8" fillId="2" borderId="1" xfId="0" applyFont="1" applyFill="1" applyBorder="1" applyAlignment="1">
      <alignment horizontal="center" vertical="center" wrapText="1" readingOrder="1"/>
    </xf>
    <xf numFmtId="0" fontId="8" fillId="2" borderId="1" xfId="0" applyFont="1" applyFill="1" applyBorder="1" applyAlignment="1">
      <alignment horizontal="center" vertical="center" wrapText="1"/>
    </xf>
    <xf numFmtId="0" fontId="5" fillId="2" borderId="1" xfId="1" applyNumberFormat="1" applyFont="1" applyFill="1" applyBorder="1" applyAlignment="1">
      <alignment vertical="top" wrapText="1" readingOrder="1"/>
    </xf>
    <xf numFmtId="0" fontId="4" fillId="2" borderId="1" xfId="3" applyNumberFormat="1" applyFont="1" applyFill="1" applyBorder="1" applyAlignment="1">
      <alignment wrapText="1"/>
    </xf>
    <xf numFmtId="164" fontId="2" fillId="2" borderId="3" xfId="1" applyNumberFormat="1" applyFont="1" applyFill="1" applyBorder="1" applyAlignment="1">
      <alignment horizontal="center" vertical="center" wrapText="1"/>
    </xf>
    <xf numFmtId="164" fontId="8" fillId="2" borderId="3" xfId="1" applyNumberFormat="1" applyFont="1" applyFill="1" applyBorder="1" applyAlignment="1">
      <alignment horizontal="center" wrapText="1"/>
    </xf>
    <xf numFmtId="1" fontId="2" fillId="2" borderId="2" xfId="1" applyNumberFormat="1" applyFont="1" applyFill="1" applyBorder="1" applyAlignment="1">
      <alignment horizontal="center" vertical="center" wrapText="1"/>
    </xf>
    <xf numFmtId="1" fontId="2" fillId="2" borderId="3" xfId="1" applyNumberFormat="1" applyFont="1" applyFill="1" applyBorder="1" applyAlignment="1">
      <alignment horizontal="center" vertical="center" wrapText="1"/>
    </xf>
    <xf numFmtId="164" fontId="4" fillId="2" borderId="2" xfId="3" applyNumberFormat="1" applyFont="1" applyFill="1" applyBorder="1" applyAlignment="1">
      <alignment horizontal="center" wrapText="1"/>
    </xf>
    <xf numFmtId="0" fontId="2" fillId="2" borderId="2" xfId="1" applyNumberFormat="1" applyFont="1" applyFill="1" applyBorder="1" applyAlignment="1">
      <alignment horizontal="center" vertical="center" wrapText="1"/>
    </xf>
    <xf numFmtId="0" fontId="13" fillId="2" borderId="0" xfId="0" applyFont="1" applyFill="1" applyAlignment="1">
      <alignment horizontal="left" vertical="center" wrapText="1"/>
    </xf>
    <xf numFmtId="164" fontId="2" fillId="2" borderId="0" xfId="0" applyNumberFormat="1" applyFont="1" applyFill="1" applyAlignment="1">
      <alignment horizontal="left"/>
    </xf>
    <xf numFmtId="0" fontId="21" fillId="2" borderId="9" xfId="0" applyNumberFormat="1" applyFont="1" applyFill="1" applyBorder="1" applyAlignment="1">
      <alignment vertical="top" wrapText="1" readingOrder="1"/>
    </xf>
    <xf numFmtId="168" fontId="2" fillId="2" borderId="0" xfId="0" applyNumberFormat="1" applyFont="1" applyFill="1"/>
    <xf numFmtId="0" fontId="8" fillId="2" borderId="1" xfId="0" applyFont="1" applyFill="1" applyBorder="1" applyAlignment="1">
      <alignment horizontal="left" vertical="center" wrapText="1"/>
    </xf>
    <xf numFmtId="0" fontId="8" fillId="2" borderId="1" xfId="0" applyFont="1" applyFill="1" applyBorder="1" applyAlignment="1">
      <alignment wrapText="1"/>
    </xf>
    <xf numFmtId="0" fontId="12" fillId="2" borderId="7" xfId="0" applyNumberFormat="1" applyFont="1" applyFill="1" applyBorder="1" applyAlignment="1">
      <alignment vertical="top" wrapText="1" readingOrder="1"/>
    </xf>
    <xf numFmtId="0" fontId="5" fillId="2" borderId="5" xfId="0" applyNumberFormat="1" applyFont="1" applyFill="1" applyBorder="1" applyAlignment="1">
      <alignment vertical="top" wrapText="1" readingOrder="1"/>
    </xf>
    <xf numFmtId="166" fontId="13" fillId="2" borderId="1" xfId="2" applyNumberFormat="1" applyFont="1" applyFill="1" applyBorder="1" applyAlignment="1">
      <alignment horizontal="center" vertical="center" wrapText="1"/>
    </xf>
    <xf numFmtId="166" fontId="8" fillId="2" borderId="1" xfId="2" applyNumberFormat="1" applyFont="1" applyFill="1" applyBorder="1" applyAlignment="1">
      <alignment horizontal="center" vertical="center" wrapText="1"/>
    </xf>
    <xf numFmtId="166" fontId="7" fillId="2" borderId="1" xfId="1" applyNumberFormat="1" applyFont="1" applyFill="1" applyBorder="1" applyAlignment="1">
      <alignment horizontal="center" vertical="center" wrapText="1"/>
    </xf>
    <xf numFmtId="166" fontId="2" fillId="2" borderId="1" xfId="1" applyNumberFormat="1" applyFont="1" applyFill="1" applyBorder="1" applyAlignment="1">
      <alignment horizontal="center" vertical="center" wrapText="1"/>
    </xf>
    <xf numFmtId="166" fontId="8" fillId="2" borderId="1" xfId="2" applyNumberFormat="1" applyFont="1" applyFill="1" applyBorder="1" applyAlignment="1">
      <alignment wrapText="1"/>
    </xf>
    <xf numFmtId="166" fontId="4" fillId="2" borderId="1" xfId="1" applyNumberFormat="1" applyFont="1" applyFill="1" applyBorder="1" applyAlignment="1">
      <alignment horizontal="center" vertical="center"/>
    </xf>
    <xf numFmtId="166" fontId="2" fillId="2" borderId="1" xfId="1" applyNumberFormat="1" applyFont="1" applyFill="1" applyBorder="1"/>
    <xf numFmtId="166" fontId="4" fillId="2" borderId="1" xfId="1" applyNumberFormat="1" applyFont="1" applyFill="1" applyBorder="1" applyAlignment="1">
      <alignment horizontal="right" wrapText="1"/>
    </xf>
    <xf numFmtId="166" fontId="2" fillId="2" borderId="1" xfId="1" applyNumberFormat="1" applyFont="1" applyFill="1" applyBorder="1" applyAlignment="1">
      <alignment horizontal="center" vertical="center"/>
    </xf>
    <xf numFmtId="166" fontId="13" fillId="2" borderId="1" xfId="1" applyNumberFormat="1" applyFont="1" applyFill="1" applyBorder="1" applyAlignment="1">
      <alignment horizontal="center" vertical="center" wrapText="1"/>
    </xf>
    <xf numFmtId="166" fontId="2" fillId="2" borderId="1" xfId="1" applyNumberFormat="1" applyFont="1" applyFill="1" applyBorder="1" applyAlignment="1">
      <alignment wrapText="1"/>
    </xf>
    <xf numFmtId="166" fontId="4" fillId="2" borderId="1" xfId="3" applyNumberFormat="1" applyFont="1" applyFill="1" applyBorder="1" applyAlignment="1">
      <alignment horizontal="center" vertical="center" wrapText="1"/>
    </xf>
    <xf numFmtId="166" fontId="2" fillId="2" borderId="1" xfId="1" applyNumberFormat="1" applyFont="1" applyFill="1" applyBorder="1" applyAlignment="1">
      <alignment vertical="center" wrapText="1"/>
    </xf>
    <xf numFmtId="166" fontId="8" fillId="2" borderId="1" xfId="2" applyNumberFormat="1" applyFont="1" applyFill="1" applyBorder="1"/>
    <xf numFmtId="166" fontId="8" fillId="2" borderId="1" xfId="1" applyNumberFormat="1" applyFont="1" applyFill="1" applyBorder="1"/>
    <xf numFmtId="166" fontId="4" fillId="2" borderId="1" xfId="1" applyNumberFormat="1" applyFont="1" applyFill="1" applyBorder="1" applyAlignment="1">
      <alignment horizontal="center" vertical="center" wrapText="1"/>
    </xf>
    <xf numFmtId="166" fontId="7" fillId="2" borderId="2" xfId="1" applyNumberFormat="1" applyFont="1" applyFill="1" applyBorder="1" applyAlignment="1">
      <alignment horizontal="center" vertical="center" wrapText="1"/>
    </xf>
    <xf numFmtId="166" fontId="2" fillId="2" borderId="1" xfId="0" applyNumberFormat="1" applyFont="1" applyFill="1" applyBorder="1"/>
    <xf numFmtId="166" fontId="2" fillId="2" borderId="2" xfId="0" applyNumberFormat="1" applyFont="1" applyFill="1" applyBorder="1"/>
    <xf numFmtId="166" fontId="2" fillId="2" borderId="2" xfId="1" applyNumberFormat="1" applyFont="1" applyFill="1" applyBorder="1"/>
    <xf numFmtId="166" fontId="2" fillId="2" borderId="2" xfId="1" applyNumberFormat="1" applyFont="1" applyFill="1" applyBorder="1" applyAlignment="1">
      <alignment horizontal="center" vertical="center" wrapText="1"/>
    </xf>
    <xf numFmtId="166" fontId="20" fillId="2" borderId="1" xfId="0" applyNumberFormat="1" applyFont="1" applyFill="1" applyBorder="1"/>
    <xf numFmtId="166" fontId="4" fillId="2" borderId="1" xfId="0" applyNumberFormat="1" applyFont="1" applyFill="1" applyBorder="1"/>
    <xf numFmtId="166" fontId="8" fillId="2" borderId="1" xfId="2" applyNumberFormat="1" applyFont="1" applyFill="1" applyBorder="1" applyAlignment="1">
      <alignment horizontal="right"/>
    </xf>
    <xf numFmtId="166" fontId="2" fillId="2" borderId="1" xfId="1" applyNumberFormat="1" applyFont="1" applyFill="1" applyBorder="1" applyAlignment="1"/>
    <xf numFmtId="166" fontId="7" fillId="2" borderId="1" xfId="1" applyNumberFormat="1" applyFont="1" applyFill="1" applyBorder="1" applyAlignment="1"/>
    <xf numFmtId="166" fontId="14" fillId="2" borderId="1" xfId="1" applyNumberFormat="1" applyFont="1" applyFill="1" applyBorder="1" applyAlignment="1">
      <alignment horizontal="center" vertical="center" wrapText="1"/>
    </xf>
    <xf numFmtId="166" fontId="13" fillId="2" borderId="1" xfId="2" applyNumberFormat="1" applyFont="1" applyFill="1" applyBorder="1" applyAlignment="1">
      <alignment wrapText="1"/>
    </xf>
    <xf numFmtId="166" fontId="4" fillId="2" borderId="1" xfId="1" applyNumberFormat="1" applyFont="1" applyFill="1" applyBorder="1" applyAlignment="1">
      <alignment horizontal="left" vertical="center" wrapText="1"/>
    </xf>
    <xf numFmtId="166" fontId="4" fillId="2" borderId="1" xfId="3" applyNumberFormat="1" applyFont="1" applyFill="1" applyBorder="1"/>
    <xf numFmtId="166" fontId="4" fillId="2" borderId="2" xfId="3" applyNumberFormat="1" applyFont="1" applyFill="1" applyBorder="1"/>
    <xf numFmtId="166" fontId="2" fillId="2" borderId="0" xfId="0" applyNumberFormat="1" applyFont="1" applyFill="1"/>
    <xf numFmtId="0" fontId="22" fillId="2" borderId="0" xfId="2" applyFont="1" applyFill="1" applyAlignment="1">
      <alignment horizontal="center" vertical="center" wrapText="1"/>
    </xf>
    <xf numFmtId="1" fontId="2" fillId="2" borderId="2" xfId="1" applyNumberFormat="1" applyFont="1" applyFill="1" applyBorder="1" applyAlignment="1">
      <alignment horizontal="center" vertical="center" wrapText="1"/>
    </xf>
    <xf numFmtId="1" fontId="2" fillId="2" borderId="3" xfId="1" applyNumberFormat="1" applyFont="1" applyFill="1" applyBorder="1" applyAlignment="1">
      <alignment horizontal="center" vertical="center" wrapText="1"/>
    </xf>
    <xf numFmtId="164" fontId="4" fillId="2" borderId="2" xfId="3" applyNumberFormat="1" applyFont="1" applyFill="1" applyBorder="1" applyAlignment="1">
      <alignment horizontal="center" wrapText="1"/>
    </xf>
    <xf numFmtId="164" fontId="4" fillId="2" borderId="3" xfId="3" applyNumberFormat="1" applyFont="1" applyFill="1" applyBorder="1" applyAlignment="1">
      <alignment horizontal="center" wrapText="1"/>
    </xf>
    <xf numFmtId="164" fontId="2" fillId="2" borderId="2" xfId="1" applyNumberFormat="1" applyFont="1" applyFill="1" applyBorder="1" applyAlignment="1">
      <alignment horizontal="center" wrapText="1"/>
    </xf>
    <xf numFmtId="164" fontId="2" fillId="2" borderId="4" xfId="1" applyNumberFormat="1" applyFont="1" applyFill="1" applyBorder="1" applyAlignment="1">
      <alignment horizontal="center" wrapText="1"/>
    </xf>
    <xf numFmtId="164" fontId="2" fillId="2" borderId="3" xfId="1" applyNumberFormat="1" applyFont="1" applyFill="1" applyBorder="1" applyAlignment="1">
      <alignment horizontal="center" wrapText="1"/>
    </xf>
    <xf numFmtId="164" fontId="2" fillId="2" borderId="2" xfId="1" applyNumberFormat="1" applyFont="1" applyFill="1" applyBorder="1" applyAlignment="1">
      <alignment horizontal="center" vertical="center" wrapText="1"/>
    </xf>
    <xf numFmtId="164" fontId="2" fillId="2" borderId="4" xfId="1" applyNumberFormat="1" applyFont="1" applyFill="1" applyBorder="1" applyAlignment="1">
      <alignment horizontal="center" vertical="center" wrapText="1"/>
    </xf>
    <xf numFmtId="164" fontId="2" fillId="2" borderId="3" xfId="1" applyNumberFormat="1" applyFont="1" applyFill="1" applyBorder="1" applyAlignment="1">
      <alignment horizontal="center" vertical="center" wrapText="1"/>
    </xf>
    <xf numFmtId="164" fontId="5" fillId="2" borderId="2" xfId="0" applyNumberFormat="1" applyFont="1" applyFill="1" applyBorder="1" applyAlignment="1">
      <alignment horizontal="center" vertical="top" wrapText="1" readingOrder="1"/>
    </xf>
    <xf numFmtId="164" fontId="5" fillId="2" borderId="4" xfId="0" applyNumberFormat="1" applyFont="1" applyFill="1" applyBorder="1" applyAlignment="1">
      <alignment horizontal="center" vertical="top" wrapText="1" readingOrder="1"/>
    </xf>
    <xf numFmtId="164" fontId="5" fillId="2" borderId="3" xfId="0" applyNumberFormat="1" applyFont="1" applyFill="1" applyBorder="1" applyAlignment="1">
      <alignment horizontal="center" vertical="top" wrapText="1" readingOrder="1"/>
    </xf>
    <xf numFmtId="164" fontId="2" fillId="2" borderId="2" xfId="1" applyNumberFormat="1" applyFont="1" applyFill="1" applyBorder="1" applyAlignment="1">
      <alignment horizontal="center" vertical="center"/>
    </xf>
    <xf numFmtId="164" fontId="2" fillId="2" borderId="3" xfId="1" applyNumberFormat="1" applyFont="1" applyFill="1" applyBorder="1" applyAlignment="1">
      <alignment horizontal="center" vertical="center"/>
    </xf>
    <xf numFmtId="0" fontId="2" fillId="2" borderId="0" xfId="2" applyFont="1" applyFill="1" applyBorder="1" applyAlignment="1">
      <alignment horizontal="center" vertical="center" wrapText="1"/>
    </xf>
    <xf numFmtId="164" fontId="4" fillId="2" borderId="2" xfId="3" applyNumberFormat="1" applyFont="1" applyFill="1" applyBorder="1" applyAlignment="1">
      <alignment horizontal="center" vertical="center" wrapText="1"/>
    </xf>
    <xf numFmtId="164" fontId="4" fillId="2" borderId="4" xfId="3" applyNumberFormat="1" applyFont="1" applyFill="1" applyBorder="1" applyAlignment="1">
      <alignment horizontal="center" vertical="center" wrapText="1"/>
    </xf>
    <xf numFmtId="164" fontId="4" fillId="2" borderId="3" xfId="3" applyNumberFormat="1" applyFont="1" applyFill="1" applyBorder="1" applyAlignment="1">
      <alignment horizontal="center" vertical="center" wrapText="1"/>
    </xf>
    <xf numFmtId="0" fontId="2" fillId="2" borderId="2" xfId="1" applyNumberFormat="1" applyFont="1" applyFill="1" applyBorder="1" applyAlignment="1">
      <alignment horizontal="center" vertical="center" wrapText="1"/>
    </xf>
    <xf numFmtId="0" fontId="2" fillId="2" borderId="3" xfId="1" applyNumberFormat="1" applyFont="1" applyFill="1" applyBorder="1" applyAlignment="1">
      <alignment horizontal="center" vertical="center" wrapText="1"/>
    </xf>
    <xf numFmtId="164" fontId="4" fillId="2" borderId="2" xfId="1" applyNumberFormat="1" applyFont="1" applyFill="1" applyBorder="1" applyAlignment="1">
      <alignment horizontal="center" wrapText="1"/>
    </xf>
    <xf numFmtId="164" fontId="4" fillId="2" borderId="3" xfId="1" applyNumberFormat="1" applyFont="1" applyFill="1" applyBorder="1" applyAlignment="1">
      <alignment horizontal="center" wrapText="1"/>
    </xf>
    <xf numFmtId="164" fontId="4" fillId="2" borderId="2" xfId="1" applyNumberFormat="1" applyFont="1" applyFill="1" applyBorder="1" applyAlignment="1">
      <alignment horizontal="center" vertical="center" wrapText="1"/>
    </xf>
    <xf numFmtId="164" fontId="4" fillId="2" borderId="3" xfId="1" applyNumberFormat="1" applyFont="1" applyFill="1" applyBorder="1" applyAlignment="1">
      <alignment horizontal="center" vertical="center" wrapText="1"/>
    </xf>
    <xf numFmtId="164" fontId="5" fillId="2" borderId="2" xfId="1" applyNumberFormat="1" applyFont="1" applyFill="1" applyBorder="1" applyAlignment="1">
      <alignment horizontal="center" vertical="top" wrapText="1" readingOrder="1"/>
    </xf>
    <xf numFmtId="164" fontId="5" fillId="2" borderId="3" xfId="1" applyNumberFormat="1" applyFont="1" applyFill="1" applyBorder="1" applyAlignment="1">
      <alignment horizontal="center" vertical="top" wrapText="1" readingOrder="1"/>
    </xf>
    <xf numFmtId="164" fontId="2" fillId="2" borderId="2" xfId="1" applyNumberFormat="1" applyFont="1" applyFill="1" applyBorder="1" applyAlignment="1">
      <alignment horizontal="center"/>
    </xf>
    <xf numFmtId="164" fontId="2" fillId="2" borderId="3" xfId="1" applyNumberFormat="1" applyFont="1" applyFill="1" applyBorder="1" applyAlignment="1">
      <alignment horizontal="center"/>
    </xf>
    <xf numFmtId="164" fontId="8" fillId="2" borderId="2" xfId="1" applyNumberFormat="1" applyFont="1" applyFill="1" applyBorder="1" applyAlignment="1">
      <alignment horizontal="center" wrapText="1"/>
    </xf>
    <xf numFmtId="164" fontId="8" fillId="2" borderId="3" xfId="1" applyNumberFormat="1" applyFont="1" applyFill="1" applyBorder="1" applyAlignment="1">
      <alignment horizontal="center" wrapText="1"/>
    </xf>
    <xf numFmtId="164" fontId="4" fillId="2" borderId="2" xfId="1" applyNumberFormat="1" applyFont="1" applyFill="1" applyBorder="1" applyAlignment="1">
      <alignment horizontal="center" vertical="center"/>
    </xf>
    <xf numFmtId="164" fontId="4" fillId="2" borderId="3" xfId="1" applyNumberFormat="1" applyFont="1" applyFill="1" applyBorder="1" applyAlignment="1">
      <alignment horizontal="center" vertical="center"/>
    </xf>
    <xf numFmtId="164" fontId="23" fillId="2" borderId="10" xfId="2" applyNumberFormat="1" applyFont="1" applyFill="1" applyBorder="1" applyAlignment="1">
      <alignment horizontal="center" vertical="center" wrapText="1"/>
    </xf>
  </cellXfs>
  <cellStyles count="6">
    <cellStyle name="Normal" xfId="0" builtinId="0"/>
    <cellStyle name="Normal 2" xfId="5" xr:uid="{00000000-0005-0000-0000-000001000000}"/>
    <cellStyle name="Normal 4" xfId="1" xr:uid="{00000000-0005-0000-0000-000002000000}"/>
    <cellStyle name="Normal 5" xfId="3" xr:uid="{00000000-0005-0000-0000-000003000000}"/>
    <cellStyle name="Normal_cxrili 30.12.2008 BOLOOOOO" xfId="4" xr:uid="{00000000-0005-0000-0000-000004000000}"/>
    <cellStyle name="Обычный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0</xdr:colOff>
      <xdr:row>3</xdr:row>
      <xdr:rowOff>0</xdr:rowOff>
    </xdr:from>
    <xdr:ext cx="184731" cy="27808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8" name="TextBox 47">
          <a:extLst>
            <a:ext uri="{FF2B5EF4-FFF2-40B4-BE49-F238E27FC236}">
              <a16:creationId xmlns:a16="http://schemas.microsoft.com/office/drawing/2014/main" id="{00000000-0008-0000-0000-000030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6" name="TextBox 55">
          <a:extLst>
            <a:ext uri="{FF2B5EF4-FFF2-40B4-BE49-F238E27FC236}">
              <a16:creationId xmlns:a16="http://schemas.microsoft.com/office/drawing/2014/main" id="{00000000-0008-0000-0000-000038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7" name="TextBox 56">
          <a:extLst>
            <a:ext uri="{FF2B5EF4-FFF2-40B4-BE49-F238E27FC236}">
              <a16:creationId xmlns:a16="http://schemas.microsoft.com/office/drawing/2014/main" id="{00000000-0008-0000-0000-000039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8" name="TextBox 57">
          <a:extLst>
            <a:ext uri="{FF2B5EF4-FFF2-40B4-BE49-F238E27FC236}">
              <a16:creationId xmlns:a16="http://schemas.microsoft.com/office/drawing/2014/main" id="{00000000-0008-0000-0000-00003A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9" name="TextBox 58">
          <a:extLst>
            <a:ext uri="{FF2B5EF4-FFF2-40B4-BE49-F238E27FC236}">
              <a16:creationId xmlns:a16="http://schemas.microsoft.com/office/drawing/2014/main" id="{00000000-0008-0000-0000-00003B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1" name="TextBox 60">
          <a:extLst>
            <a:ext uri="{FF2B5EF4-FFF2-40B4-BE49-F238E27FC236}">
              <a16:creationId xmlns:a16="http://schemas.microsoft.com/office/drawing/2014/main" id="{00000000-0008-0000-0000-00003D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2" name="TextBox 61">
          <a:extLst>
            <a:ext uri="{FF2B5EF4-FFF2-40B4-BE49-F238E27FC236}">
              <a16:creationId xmlns:a16="http://schemas.microsoft.com/office/drawing/2014/main" id="{00000000-0008-0000-0000-00003E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6" name="TextBox 65">
          <a:extLst>
            <a:ext uri="{FF2B5EF4-FFF2-40B4-BE49-F238E27FC236}">
              <a16:creationId xmlns:a16="http://schemas.microsoft.com/office/drawing/2014/main" id="{00000000-0008-0000-0000-000042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8" name="TextBox 67">
          <a:extLst>
            <a:ext uri="{FF2B5EF4-FFF2-40B4-BE49-F238E27FC236}">
              <a16:creationId xmlns:a16="http://schemas.microsoft.com/office/drawing/2014/main" id="{00000000-0008-0000-0000-000044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9" name="TextBox 68">
          <a:extLst>
            <a:ext uri="{FF2B5EF4-FFF2-40B4-BE49-F238E27FC236}">
              <a16:creationId xmlns:a16="http://schemas.microsoft.com/office/drawing/2014/main" id="{00000000-0008-0000-0000-000045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0" name="TextBox 69">
          <a:extLst>
            <a:ext uri="{FF2B5EF4-FFF2-40B4-BE49-F238E27FC236}">
              <a16:creationId xmlns:a16="http://schemas.microsoft.com/office/drawing/2014/main" id="{00000000-0008-0000-0000-000046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2" name="TextBox 71">
          <a:extLst>
            <a:ext uri="{FF2B5EF4-FFF2-40B4-BE49-F238E27FC236}">
              <a16:creationId xmlns:a16="http://schemas.microsoft.com/office/drawing/2014/main" id="{00000000-0008-0000-0000-000048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3" name="TextBox 72">
          <a:extLst>
            <a:ext uri="{FF2B5EF4-FFF2-40B4-BE49-F238E27FC236}">
              <a16:creationId xmlns:a16="http://schemas.microsoft.com/office/drawing/2014/main" id="{00000000-0008-0000-0000-000049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4" name="TextBox 73">
          <a:extLst>
            <a:ext uri="{FF2B5EF4-FFF2-40B4-BE49-F238E27FC236}">
              <a16:creationId xmlns:a16="http://schemas.microsoft.com/office/drawing/2014/main" id="{00000000-0008-0000-0000-00004A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5" name="TextBox 74">
          <a:extLst>
            <a:ext uri="{FF2B5EF4-FFF2-40B4-BE49-F238E27FC236}">
              <a16:creationId xmlns:a16="http://schemas.microsoft.com/office/drawing/2014/main" id="{00000000-0008-0000-0000-00004B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9" name="TextBox 78">
          <a:extLst>
            <a:ext uri="{FF2B5EF4-FFF2-40B4-BE49-F238E27FC236}">
              <a16:creationId xmlns:a16="http://schemas.microsoft.com/office/drawing/2014/main" id="{00000000-0008-0000-0000-00004F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0" name="TextBox 79">
          <a:extLst>
            <a:ext uri="{FF2B5EF4-FFF2-40B4-BE49-F238E27FC236}">
              <a16:creationId xmlns:a16="http://schemas.microsoft.com/office/drawing/2014/main" id="{00000000-0008-0000-0000-000050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1" name="TextBox 80">
          <a:extLst>
            <a:ext uri="{FF2B5EF4-FFF2-40B4-BE49-F238E27FC236}">
              <a16:creationId xmlns:a16="http://schemas.microsoft.com/office/drawing/2014/main" id="{00000000-0008-0000-0000-00005100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3" name="TextBox 82">
          <a:extLst>
            <a:ext uri="{FF2B5EF4-FFF2-40B4-BE49-F238E27FC236}">
              <a16:creationId xmlns:a16="http://schemas.microsoft.com/office/drawing/2014/main" id="{00000000-0008-0000-0000-000053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4" name="TextBox 83">
          <a:extLst>
            <a:ext uri="{FF2B5EF4-FFF2-40B4-BE49-F238E27FC236}">
              <a16:creationId xmlns:a16="http://schemas.microsoft.com/office/drawing/2014/main" id="{00000000-0008-0000-0000-000054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5" name="TextBox 84">
          <a:extLst>
            <a:ext uri="{FF2B5EF4-FFF2-40B4-BE49-F238E27FC236}">
              <a16:creationId xmlns:a16="http://schemas.microsoft.com/office/drawing/2014/main" id="{00000000-0008-0000-0000-000055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6" name="TextBox 85">
          <a:extLst>
            <a:ext uri="{FF2B5EF4-FFF2-40B4-BE49-F238E27FC236}">
              <a16:creationId xmlns:a16="http://schemas.microsoft.com/office/drawing/2014/main" id="{00000000-0008-0000-0000-000056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7" name="TextBox 86">
          <a:extLst>
            <a:ext uri="{FF2B5EF4-FFF2-40B4-BE49-F238E27FC236}">
              <a16:creationId xmlns:a16="http://schemas.microsoft.com/office/drawing/2014/main" id="{00000000-0008-0000-0000-000057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8" name="TextBox 87">
          <a:extLst>
            <a:ext uri="{FF2B5EF4-FFF2-40B4-BE49-F238E27FC236}">
              <a16:creationId xmlns:a16="http://schemas.microsoft.com/office/drawing/2014/main" id="{00000000-0008-0000-0000-000058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9" name="TextBox 88">
          <a:extLst>
            <a:ext uri="{FF2B5EF4-FFF2-40B4-BE49-F238E27FC236}">
              <a16:creationId xmlns:a16="http://schemas.microsoft.com/office/drawing/2014/main" id="{00000000-0008-0000-0000-000059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0" name="TextBox 89">
          <a:extLst>
            <a:ext uri="{FF2B5EF4-FFF2-40B4-BE49-F238E27FC236}">
              <a16:creationId xmlns:a16="http://schemas.microsoft.com/office/drawing/2014/main" id="{00000000-0008-0000-0000-00005A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1" name="TextBox 90">
          <a:extLst>
            <a:ext uri="{FF2B5EF4-FFF2-40B4-BE49-F238E27FC236}">
              <a16:creationId xmlns:a16="http://schemas.microsoft.com/office/drawing/2014/main" id="{00000000-0008-0000-0000-00005B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2" name="TextBox 91">
          <a:extLst>
            <a:ext uri="{FF2B5EF4-FFF2-40B4-BE49-F238E27FC236}">
              <a16:creationId xmlns:a16="http://schemas.microsoft.com/office/drawing/2014/main" id="{00000000-0008-0000-0000-00005C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3" name="TextBox 92">
          <a:extLst>
            <a:ext uri="{FF2B5EF4-FFF2-40B4-BE49-F238E27FC236}">
              <a16:creationId xmlns:a16="http://schemas.microsoft.com/office/drawing/2014/main" id="{00000000-0008-0000-0000-00005D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4" name="TextBox 93">
          <a:extLst>
            <a:ext uri="{FF2B5EF4-FFF2-40B4-BE49-F238E27FC236}">
              <a16:creationId xmlns:a16="http://schemas.microsoft.com/office/drawing/2014/main" id="{00000000-0008-0000-0000-00005E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5" name="TextBox 94">
          <a:extLst>
            <a:ext uri="{FF2B5EF4-FFF2-40B4-BE49-F238E27FC236}">
              <a16:creationId xmlns:a16="http://schemas.microsoft.com/office/drawing/2014/main" id="{00000000-0008-0000-0000-00005F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6" name="TextBox 95">
          <a:extLst>
            <a:ext uri="{FF2B5EF4-FFF2-40B4-BE49-F238E27FC236}">
              <a16:creationId xmlns:a16="http://schemas.microsoft.com/office/drawing/2014/main" id="{00000000-0008-0000-0000-000060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7" name="TextBox 96">
          <a:extLst>
            <a:ext uri="{FF2B5EF4-FFF2-40B4-BE49-F238E27FC236}">
              <a16:creationId xmlns:a16="http://schemas.microsoft.com/office/drawing/2014/main" id="{00000000-0008-0000-0000-000061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8" name="TextBox 97">
          <a:extLst>
            <a:ext uri="{FF2B5EF4-FFF2-40B4-BE49-F238E27FC236}">
              <a16:creationId xmlns:a16="http://schemas.microsoft.com/office/drawing/2014/main" id="{00000000-0008-0000-0000-000062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9" name="TextBox 98">
          <a:extLst>
            <a:ext uri="{FF2B5EF4-FFF2-40B4-BE49-F238E27FC236}">
              <a16:creationId xmlns:a16="http://schemas.microsoft.com/office/drawing/2014/main" id="{00000000-0008-0000-0000-000063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0" name="TextBox 99">
          <a:extLst>
            <a:ext uri="{FF2B5EF4-FFF2-40B4-BE49-F238E27FC236}">
              <a16:creationId xmlns:a16="http://schemas.microsoft.com/office/drawing/2014/main" id="{00000000-0008-0000-0000-000064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1" name="TextBox 100">
          <a:extLst>
            <a:ext uri="{FF2B5EF4-FFF2-40B4-BE49-F238E27FC236}">
              <a16:creationId xmlns:a16="http://schemas.microsoft.com/office/drawing/2014/main" id="{00000000-0008-0000-0000-000065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2" name="TextBox 101">
          <a:extLst>
            <a:ext uri="{FF2B5EF4-FFF2-40B4-BE49-F238E27FC236}">
              <a16:creationId xmlns:a16="http://schemas.microsoft.com/office/drawing/2014/main" id="{00000000-0008-0000-0000-000066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3" name="TextBox 102">
          <a:extLst>
            <a:ext uri="{FF2B5EF4-FFF2-40B4-BE49-F238E27FC236}">
              <a16:creationId xmlns:a16="http://schemas.microsoft.com/office/drawing/2014/main" id="{00000000-0008-0000-0000-000067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4" name="TextBox 103">
          <a:extLst>
            <a:ext uri="{FF2B5EF4-FFF2-40B4-BE49-F238E27FC236}">
              <a16:creationId xmlns:a16="http://schemas.microsoft.com/office/drawing/2014/main" id="{00000000-0008-0000-0000-000068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5" name="TextBox 104">
          <a:extLst>
            <a:ext uri="{FF2B5EF4-FFF2-40B4-BE49-F238E27FC236}">
              <a16:creationId xmlns:a16="http://schemas.microsoft.com/office/drawing/2014/main" id="{00000000-0008-0000-0000-000069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6" name="TextBox 105">
          <a:extLst>
            <a:ext uri="{FF2B5EF4-FFF2-40B4-BE49-F238E27FC236}">
              <a16:creationId xmlns:a16="http://schemas.microsoft.com/office/drawing/2014/main" id="{00000000-0008-0000-0000-00006A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7" name="TextBox 106">
          <a:extLst>
            <a:ext uri="{FF2B5EF4-FFF2-40B4-BE49-F238E27FC236}">
              <a16:creationId xmlns:a16="http://schemas.microsoft.com/office/drawing/2014/main" id="{00000000-0008-0000-0000-00006B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8" name="TextBox 107">
          <a:extLst>
            <a:ext uri="{FF2B5EF4-FFF2-40B4-BE49-F238E27FC236}">
              <a16:creationId xmlns:a16="http://schemas.microsoft.com/office/drawing/2014/main" id="{00000000-0008-0000-0000-00006C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9" name="TextBox 108">
          <a:extLst>
            <a:ext uri="{FF2B5EF4-FFF2-40B4-BE49-F238E27FC236}">
              <a16:creationId xmlns:a16="http://schemas.microsoft.com/office/drawing/2014/main" id="{00000000-0008-0000-0000-00006D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0" name="TextBox 109">
          <a:extLst>
            <a:ext uri="{FF2B5EF4-FFF2-40B4-BE49-F238E27FC236}">
              <a16:creationId xmlns:a16="http://schemas.microsoft.com/office/drawing/2014/main" id="{00000000-0008-0000-0000-00006E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1" name="TextBox 110">
          <a:extLst>
            <a:ext uri="{FF2B5EF4-FFF2-40B4-BE49-F238E27FC236}">
              <a16:creationId xmlns:a16="http://schemas.microsoft.com/office/drawing/2014/main" id="{00000000-0008-0000-0000-00006F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2" name="TextBox 111">
          <a:extLst>
            <a:ext uri="{FF2B5EF4-FFF2-40B4-BE49-F238E27FC236}">
              <a16:creationId xmlns:a16="http://schemas.microsoft.com/office/drawing/2014/main" id="{00000000-0008-0000-0000-000070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5" name="TextBox 114">
          <a:extLst>
            <a:ext uri="{FF2B5EF4-FFF2-40B4-BE49-F238E27FC236}">
              <a16:creationId xmlns:a16="http://schemas.microsoft.com/office/drawing/2014/main" id="{00000000-0008-0000-0000-000073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6" name="TextBox 115">
          <a:extLst>
            <a:ext uri="{FF2B5EF4-FFF2-40B4-BE49-F238E27FC236}">
              <a16:creationId xmlns:a16="http://schemas.microsoft.com/office/drawing/2014/main" id="{00000000-0008-0000-0000-000074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7" name="TextBox 116">
          <a:extLst>
            <a:ext uri="{FF2B5EF4-FFF2-40B4-BE49-F238E27FC236}">
              <a16:creationId xmlns:a16="http://schemas.microsoft.com/office/drawing/2014/main" id="{00000000-0008-0000-0000-000075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8" name="TextBox 117">
          <a:extLst>
            <a:ext uri="{FF2B5EF4-FFF2-40B4-BE49-F238E27FC236}">
              <a16:creationId xmlns:a16="http://schemas.microsoft.com/office/drawing/2014/main" id="{00000000-0008-0000-0000-000076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9" name="TextBox 118">
          <a:extLst>
            <a:ext uri="{FF2B5EF4-FFF2-40B4-BE49-F238E27FC236}">
              <a16:creationId xmlns:a16="http://schemas.microsoft.com/office/drawing/2014/main" id="{00000000-0008-0000-0000-000077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20" name="TextBox 119">
          <a:extLst>
            <a:ext uri="{FF2B5EF4-FFF2-40B4-BE49-F238E27FC236}">
              <a16:creationId xmlns:a16="http://schemas.microsoft.com/office/drawing/2014/main" id="{00000000-0008-0000-0000-000078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21" name="TextBox 120">
          <a:extLst>
            <a:ext uri="{FF2B5EF4-FFF2-40B4-BE49-F238E27FC236}">
              <a16:creationId xmlns:a16="http://schemas.microsoft.com/office/drawing/2014/main" id="{00000000-0008-0000-0000-000079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22" name="TextBox 121">
          <a:extLst>
            <a:ext uri="{FF2B5EF4-FFF2-40B4-BE49-F238E27FC236}">
              <a16:creationId xmlns:a16="http://schemas.microsoft.com/office/drawing/2014/main" id="{00000000-0008-0000-0000-00007A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23" name="TextBox 122">
          <a:extLst>
            <a:ext uri="{FF2B5EF4-FFF2-40B4-BE49-F238E27FC236}">
              <a16:creationId xmlns:a16="http://schemas.microsoft.com/office/drawing/2014/main" id="{00000000-0008-0000-0000-00007B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24" name="TextBox 123">
          <a:extLst>
            <a:ext uri="{FF2B5EF4-FFF2-40B4-BE49-F238E27FC236}">
              <a16:creationId xmlns:a16="http://schemas.microsoft.com/office/drawing/2014/main" id="{00000000-0008-0000-0000-00007C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25" name="TextBox 124">
          <a:extLst>
            <a:ext uri="{FF2B5EF4-FFF2-40B4-BE49-F238E27FC236}">
              <a16:creationId xmlns:a16="http://schemas.microsoft.com/office/drawing/2014/main" id="{00000000-0008-0000-0000-00007D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26" name="TextBox 125">
          <a:extLst>
            <a:ext uri="{FF2B5EF4-FFF2-40B4-BE49-F238E27FC236}">
              <a16:creationId xmlns:a16="http://schemas.microsoft.com/office/drawing/2014/main" id="{00000000-0008-0000-0000-00007E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27" name="TextBox 126">
          <a:extLst>
            <a:ext uri="{FF2B5EF4-FFF2-40B4-BE49-F238E27FC236}">
              <a16:creationId xmlns:a16="http://schemas.microsoft.com/office/drawing/2014/main" id="{00000000-0008-0000-0000-00007F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28" name="TextBox 127">
          <a:extLst>
            <a:ext uri="{FF2B5EF4-FFF2-40B4-BE49-F238E27FC236}">
              <a16:creationId xmlns:a16="http://schemas.microsoft.com/office/drawing/2014/main" id="{00000000-0008-0000-0000-000080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29" name="TextBox 128">
          <a:extLst>
            <a:ext uri="{FF2B5EF4-FFF2-40B4-BE49-F238E27FC236}">
              <a16:creationId xmlns:a16="http://schemas.microsoft.com/office/drawing/2014/main" id="{00000000-0008-0000-0000-000081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30" name="TextBox 129">
          <a:extLst>
            <a:ext uri="{FF2B5EF4-FFF2-40B4-BE49-F238E27FC236}">
              <a16:creationId xmlns:a16="http://schemas.microsoft.com/office/drawing/2014/main" id="{00000000-0008-0000-0000-000082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31" name="TextBox 130">
          <a:extLst>
            <a:ext uri="{FF2B5EF4-FFF2-40B4-BE49-F238E27FC236}">
              <a16:creationId xmlns:a16="http://schemas.microsoft.com/office/drawing/2014/main" id="{00000000-0008-0000-0000-000083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32" name="TextBox 131">
          <a:extLst>
            <a:ext uri="{FF2B5EF4-FFF2-40B4-BE49-F238E27FC236}">
              <a16:creationId xmlns:a16="http://schemas.microsoft.com/office/drawing/2014/main" id="{00000000-0008-0000-0000-000084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33" name="TextBox 132">
          <a:extLst>
            <a:ext uri="{FF2B5EF4-FFF2-40B4-BE49-F238E27FC236}">
              <a16:creationId xmlns:a16="http://schemas.microsoft.com/office/drawing/2014/main" id="{00000000-0008-0000-0000-000085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34" name="TextBox 133">
          <a:extLst>
            <a:ext uri="{FF2B5EF4-FFF2-40B4-BE49-F238E27FC236}">
              <a16:creationId xmlns:a16="http://schemas.microsoft.com/office/drawing/2014/main" id="{00000000-0008-0000-0000-000086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35" name="TextBox 134">
          <a:extLst>
            <a:ext uri="{FF2B5EF4-FFF2-40B4-BE49-F238E27FC236}">
              <a16:creationId xmlns:a16="http://schemas.microsoft.com/office/drawing/2014/main" id="{00000000-0008-0000-0000-000087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36" name="TextBox 135">
          <a:extLst>
            <a:ext uri="{FF2B5EF4-FFF2-40B4-BE49-F238E27FC236}">
              <a16:creationId xmlns:a16="http://schemas.microsoft.com/office/drawing/2014/main" id="{00000000-0008-0000-0000-000088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37" name="TextBox 136">
          <a:extLst>
            <a:ext uri="{FF2B5EF4-FFF2-40B4-BE49-F238E27FC236}">
              <a16:creationId xmlns:a16="http://schemas.microsoft.com/office/drawing/2014/main" id="{00000000-0008-0000-0000-000089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38" name="TextBox 137">
          <a:extLst>
            <a:ext uri="{FF2B5EF4-FFF2-40B4-BE49-F238E27FC236}">
              <a16:creationId xmlns:a16="http://schemas.microsoft.com/office/drawing/2014/main" id="{00000000-0008-0000-0000-00008A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39" name="TextBox 138">
          <a:extLst>
            <a:ext uri="{FF2B5EF4-FFF2-40B4-BE49-F238E27FC236}">
              <a16:creationId xmlns:a16="http://schemas.microsoft.com/office/drawing/2014/main" id="{00000000-0008-0000-0000-00008B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0" name="TextBox 139">
          <a:extLst>
            <a:ext uri="{FF2B5EF4-FFF2-40B4-BE49-F238E27FC236}">
              <a16:creationId xmlns:a16="http://schemas.microsoft.com/office/drawing/2014/main" id="{00000000-0008-0000-0000-00008C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1" name="TextBox 140">
          <a:extLst>
            <a:ext uri="{FF2B5EF4-FFF2-40B4-BE49-F238E27FC236}">
              <a16:creationId xmlns:a16="http://schemas.microsoft.com/office/drawing/2014/main" id="{00000000-0008-0000-0000-00008D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2" name="TextBox 141">
          <a:extLst>
            <a:ext uri="{FF2B5EF4-FFF2-40B4-BE49-F238E27FC236}">
              <a16:creationId xmlns:a16="http://schemas.microsoft.com/office/drawing/2014/main" id="{00000000-0008-0000-0000-00008E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3" name="TextBox 142">
          <a:extLst>
            <a:ext uri="{FF2B5EF4-FFF2-40B4-BE49-F238E27FC236}">
              <a16:creationId xmlns:a16="http://schemas.microsoft.com/office/drawing/2014/main" id="{00000000-0008-0000-0000-00008F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4" name="TextBox 143">
          <a:extLst>
            <a:ext uri="{FF2B5EF4-FFF2-40B4-BE49-F238E27FC236}">
              <a16:creationId xmlns:a16="http://schemas.microsoft.com/office/drawing/2014/main" id="{00000000-0008-0000-0000-000090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5" name="TextBox 144">
          <a:extLst>
            <a:ext uri="{FF2B5EF4-FFF2-40B4-BE49-F238E27FC236}">
              <a16:creationId xmlns:a16="http://schemas.microsoft.com/office/drawing/2014/main" id="{00000000-0008-0000-0000-000091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6" name="TextBox 145">
          <a:extLst>
            <a:ext uri="{FF2B5EF4-FFF2-40B4-BE49-F238E27FC236}">
              <a16:creationId xmlns:a16="http://schemas.microsoft.com/office/drawing/2014/main" id="{00000000-0008-0000-0000-000092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7" name="TextBox 146">
          <a:extLst>
            <a:ext uri="{FF2B5EF4-FFF2-40B4-BE49-F238E27FC236}">
              <a16:creationId xmlns:a16="http://schemas.microsoft.com/office/drawing/2014/main" id="{00000000-0008-0000-0000-000093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6" name="TextBox 155">
          <a:extLst>
            <a:ext uri="{FF2B5EF4-FFF2-40B4-BE49-F238E27FC236}">
              <a16:creationId xmlns:a16="http://schemas.microsoft.com/office/drawing/2014/main" id="{00000000-0008-0000-0000-00009C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4" name="TextBox 163">
          <a:extLst>
            <a:ext uri="{FF2B5EF4-FFF2-40B4-BE49-F238E27FC236}">
              <a16:creationId xmlns:a16="http://schemas.microsoft.com/office/drawing/2014/main" id="{00000000-0008-0000-0000-0000A400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5" name="TextBox 164">
          <a:extLst>
            <a:ext uri="{FF2B5EF4-FFF2-40B4-BE49-F238E27FC236}">
              <a16:creationId xmlns:a16="http://schemas.microsoft.com/office/drawing/2014/main" id="{00000000-0008-0000-0000-0000A500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6" name="TextBox 165">
          <a:extLst>
            <a:ext uri="{FF2B5EF4-FFF2-40B4-BE49-F238E27FC236}">
              <a16:creationId xmlns:a16="http://schemas.microsoft.com/office/drawing/2014/main" id="{00000000-0008-0000-0000-0000A600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7" name="TextBox 166">
          <a:extLst>
            <a:ext uri="{FF2B5EF4-FFF2-40B4-BE49-F238E27FC236}">
              <a16:creationId xmlns:a16="http://schemas.microsoft.com/office/drawing/2014/main" id="{00000000-0008-0000-0000-0000A700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168" name="TextBox 167">
          <a:extLst>
            <a:ext uri="{FF2B5EF4-FFF2-40B4-BE49-F238E27FC236}">
              <a16:creationId xmlns:a16="http://schemas.microsoft.com/office/drawing/2014/main" id="{00000000-0008-0000-0000-0000A800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169" name="TextBox 168">
          <a:extLst>
            <a:ext uri="{FF2B5EF4-FFF2-40B4-BE49-F238E27FC236}">
              <a16:creationId xmlns:a16="http://schemas.microsoft.com/office/drawing/2014/main" id="{00000000-0008-0000-0000-0000A900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170" name="TextBox 169">
          <a:extLst>
            <a:ext uri="{FF2B5EF4-FFF2-40B4-BE49-F238E27FC236}">
              <a16:creationId xmlns:a16="http://schemas.microsoft.com/office/drawing/2014/main" id="{00000000-0008-0000-0000-0000AA00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171" name="TextBox 170">
          <a:extLst>
            <a:ext uri="{FF2B5EF4-FFF2-40B4-BE49-F238E27FC236}">
              <a16:creationId xmlns:a16="http://schemas.microsoft.com/office/drawing/2014/main" id="{00000000-0008-0000-0000-0000AB00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2</xdr:row>
      <xdr:rowOff>0</xdr:rowOff>
    </xdr:from>
    <xdr:ext cx="184731" cy="278089"/>
    <xdr:sp macro="" textlink="">
      <xdr:nvSpPr>
        <xdr:cNvPr id="172" name="TextBox 171">
          <a:extLst>
            <a:ext uri="{FF2B5EF4-FFF2-40B4-BE49-F238E27FC236}">
              <a16:creationId xmlns:a16="http://schemas.microsoft.com/office/drawing/2014/main" id="{00000000-0008-0000-0000-0000AC000000}"/>
            </a:ext>
          </a:extLst>
        </xdr:cNvPr>
        <xdr:cNvSpPr txBox="1"/>
      </xdr:nvSpPr>
      <xdr:spPr>
        <a:xfrm>
          <a:off x="7795260" y="1264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2</xdr:row>
      <xdr:rowOff>0</xdr:rowOff>
    </xdr:from>
    <xdr:ext cx="184731" cy="278089"/>
    <xdr:sp macro="" textlink="">
      <xdr:nvSpPr>
        <xdr:cNvPr id="173" name="TextBox 172">
          <a:extLst>
            <a:ext uri="{FF2B5EF4-FFF2-40B4-BE49-F238E27FC236}">
              <a16:creationId xmlns:a16="http://schemas.microsoft.com/office/drawing/2014/main" id="{00000000-0008-0000-0000-0000AD000000}"/>
            </a:ext>
          </a:extLst>
        </xdr:cNvPr>
        <xdr:cNvSpPr txBox="1"/>
      </xdr:nvSpPr>
      <xdr:spPr>
        <a:xfrm>
          <a:off x="7795260" y="1264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xdr:row>
      <xdr:rowOff>0</xdr:rowOff>
    </xdr:from>
    <xdr:ext cx="192428" cy="278089"/>
    <xdr:sp macro="" textlink="">
      <xdr:nvSpPr>
        <xdr:cNvPr id="174" name="TextBox 173">
          <a:extLst>
            <a:ext uri="{FF2B5EF4-FFF2-40B4-BE49-F238E27FC236}">
              <a16:creationId xmlns:a16="http://schemas.microsoft.com/office/drawing/2014/main" id="{00000000-0008-0000-0000-0000AE000000}"/>
            </a:ext>
          </a:extLst>
        </xdr:cNvPr>
        <xdr:cNvSpPr txBox="1"/>
      </xdr:nvSpPr>
      <xdr:spPr>
        <a:xfrm>
          <a:off x="6309360" y="1264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xdr:row>
      <xdr:rowOff>0</xdr:rowOff>
    </xdr:from>
    <xdr:ext cx="192428" cy="278089"/>
    <xdr:sp macro="" textlink="">
      <xdr:nvSpPr>
        <xdr:cNvPr id="175" name="TextBox 174">
          <a:extLst>
            <a:ext uri="{FF2B5EF4-FFF2-40B4-BE49-F238E27FC236}">
              <a16:creationId xmlns:a16="http://schemas.microsoft.com/office/drawing/2014/main" id="{00000000-0008-0000-0000-0000AF000000}"/>
            </a:ext>
          </a:extLst>
        </xdr:cNvPr>
        <xdr:cNvSpPr txBox="1"/>
      </xdr:nvSpPr>
      <xdr:spPr>
        <a:xfrm>
          <a:off x="6309360" y="1264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76" name="TextBox 175">
          <a:extLst>
            <a:ext uri="{FF2B5EF4-FFF2-40B4-BE49-F238E27FC236}">
              <a16:creationId xmlns:a16="http://schemas.microsoft.com/office/drawing/2014/main" id="{00000000-0008-0000-0000-0000B0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77" name="TextBox 176">
          <a:extLst>
            <a:ext uri="{FF2B5EF4-FFF2-40B4-BE49-F238E27FC236}">
              <a16:creationId xmlns:a16="http://schemas.microsoft.com/office/drawing/2014/main" id="{00000000-0008-0000-0000-0000B1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78" name="TextBox 177">
          <a:extLst>
            <a:ext uri="{FF2B5EF4-FFF2-40B4-BE49-F238E27FC236}">
              <a16:creationId xmlns:a16="http://schemas.microsoft.com/office/drawing/2014/main" id="{00000000-0008-0000-0000-0000B2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79" name="TextBox 178">
          <a:extLst>
            <a:ext uri="{FF2B5EF4-FFF2-40B4-BE49-F238E27FC236}">
              <a16:creationId xmlns:a16="http://schemas.microsoft.com/office/drawing/2014/main" id="{00000000-0008-0000-0000-0000B3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80" name="TextBox 179">
          <a:extLst>
            <a:ext uri="{FF2B5EF4-FFF2-40B4-BE49-F238E27FC236}">
              <a16:creationId xmlns:a16="http://schemas.microsoft.com/office/drawing/2014/main" id="{00000000-0008-0000-0000-0000B4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81" name="TextBox 180">
          <a:extLst>
            <a:ext uri="{FF2B5EF4-FFF2-40B4-BE49-F238E27FC236}">
              <a16:creationId xmlns:a16="http://schemas.microsoft.com/office/drawing/2014/main" id="{00000000-0008-0000-0000-0000B5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82" name="TextBox 181">
          <a:extLst>
            <a:ext uri="{FF2B5EF4-FFF2-40B4-BE49-F238E27FC236}">
              <a16:creationId xmlns:a16="http://schemas.microsoft.com/office/drawing/2014/main" id="{00000000-0008-0000-0000-0000B6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83" name="TextBox 182">
          <a:extLst>
            <a:ext uri="{FF2B5EF4-FFF2-40B4-BE49-F238E27FC236}">
              <a16:creationId xmlns:a16="http://schemas.microsoft.com/office/drawing/2014/main" id="{00000000-0008-0000-0000-0000B7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84" name="TextBox 183">
          <a:extLst>
            <a:ext uri="{FF2B5EF4-FFF2-40B4-BE49-F238E27FC236}">
              <a16:creationId xmlns:a16="http://schemas.microsoft.com/office/drawing/2014/main" id="{00000000-0008-0000-0000-0000B8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85" name="TextBox 184">
          <a:extLst>
            <a:ext uri="{FF2B5EF4-FFF2-40B4-BE49-F238E27FC236}">
              <a16:creationId xmlns:a16="http://schemas.microsoft.com/office/drawing/2014/main" id="{00000000-0008-0000-0000-0000B9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86" name="TextBox 185">
          <a:extLst>
            <a:ext uri="{FF2B5EF4-FFF2-40B4-BE49-F238E27FC236}">
              <a16:creationId xmlns:a16="http://schemas.microsoft.com/office/drawing/2014/main" id="{00000000-0008-0000-0000-0000BA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87" name="TextBox 186">
          <a:extLst>
            <a:ext uri="{FF2B5EF4-FFF2-40B4-BE49-F238E27FC236}">
              <a16:creationId xmlns:a16="http://schemas.microsoft.com/office/drawing/2014/main" id="{00000000-0008-0000-0000-0000BB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88" name="TextBox 187">
          <a:extLst>
            <a:ext uri="{FF2B5EF4-FFF2-40B4-BE49-F238E27FC236}">
              <a16:creationId xmlns:a16="http://schemas.microsoft.com/office/drawing/2014/main" id="{00000000-0008-0000-0000-0000BC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89" name="TextBox 188">
          <a:extLst>
            <a:ext uri="{FF2B5EF4-FFF2-40B4-BE49-F238E27FC236}">
              <a16:creationId xmlns:a16="http://schemas.microsoft.com/office/drawing/2014/main" id="{00000000-0008-0000-0000-0000BD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90" name="TextBox 189">
          <a:extLst>
            <a:ext uri="{FF2B5EF4-FFF2-40B4-BE49-F238E27FC236}">
              <a16:creationId xmlns:a16="http://schemas.microsoft.com/office/drawing/2014/main" id="{00000000-0008-0000-0000-0000BE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91" name="TextBox 190">
          <a:extLst>
            <a:ext uri="{FF2B5EF4-FFF2-40B4-BE49-F238E27FC236}">
              <a16:creationId xmlns:a16="http://schemas.microsoft.com/office/drawing/2014/main" id="{00000000-0008-0000-0000-0000BF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92" name="TextBox 191">
          <a:extLst>
            <a:ext uri="{FF2B5EF4-FFF2-40B4-BE49-F238E27FC236}">
              <a16:creationId xmlns:a16="http://schemas.microsoft.com/office/drawing/2014/main" id="{00000000-0008-0000-0000-0000C0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93" name="TextBox 192">
          <a:extLst>
            <a:ext uri="{FF2B5EF4-FFF2-40B4-BE49-F238E27FC236}">
              <a16:creationId xmlns:a16="http://schemas.microsoft.com/office/drawing/2014/main" id="{00000000-0008-0000-0000-0000C1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94" name="TextBox 193">
          <a:extLst>
            <a:ext uri="{FF2B5EF4-FFF2-40B4-BE49-F238E27FC236}">
              <a16:creationId xmlns:a16="http://schemas.microsoft.com/office/drawing/2014/main" id="{00000000-0008-0000-0000-0000C2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95" name="TextBox 194">
          <a:extLst>
            <a:ext uri="{FF2B5EF4-FFF2-40B4-BE49-F238E27FC236}">
              <a16:creationId xmlns:a16="http://schemas.microsoft.com/office/drawing/2014/main" id="{00000000-0008-0000-0000-0000C3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96" name="TextBox 195">
          <a:extLst>
            <a:ext uri="{FF2B5EF4-FFF2-40B4-BE49-F238E27FC236}">
              <a16:creationId xmlns:a16="http://schemas.microsoft.com/office/drawing/2014/main" id="{00000000-0008-0000-0000-0000C4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97" name="TextBox 196">
          <a:extLst>
            <a:ext uri="{FF2B5EF4-FFF2-40B4-BE49-F238E27FC236}">
              <a16:creationId xmlns:a16="http://schemas.microsoft.com/office/drawing/2014/main" id="{00000000-0008-0000-0000-0000C5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98" name="TextBox 197">
          <a:extLst>
            <a:ext uri="{FF2B5EF4-FFF2-40B4-BE49-F238E27FC236}">
              <a16:creationId xmlns:a16="http://schemas.microsoft.com/office/drawing/2014/main" id="{00000000-0008-0000-0000-0000C6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99" name="TextBox 198">
          <a:extLst>
            <a:ext uri="{FF2B5EF4-FFF2-40B4-BE49-F238E27FC236}">
              <a16:creationId xmlns:a16="http://schemas.microsoft.com/office/drawing/2014/main" id="{00000000-0008-0000-0000-0000C7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00" name="TextBox 199">
          <a:extLst>
            <a:ext uri="{FF2B5EF4-FFF2-40B4-BE49-F238E27FC236}">
              <a16:creationId xmlns:a16="http://schemas.microsoft.com/office/drawing/2014/main" id="{00000000-0008-0000-0000-0000C8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01" name="TextBox 200">
          <a:extLst>
            <a:ext uri="{FF2B5EF4-FFF2-40B4-BE49-F238E27FC236}">
              <a16:creationId xmlns:a16="http://schemas.microsoft.com/office/drawing/2014/main" id="{00000000-0008-0000-0000-0000C9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02" name="TextBox 201">
          <a:extLst>
            <a:ext uri="{FF2B5EF4-FFF2-40B4-BE49-F238E27FC236}">
              <a16:creationId xmlns:a16="http://schemas.microsoft.com/office/drawing/2014/main" id="{00000000-0008-0000-0000-0000CA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03" name="TextBox 202">
          <a:extLst>
            <a:ext uri="{FF2B5EF4-FFF2-40B4-BE49-F238E27FC236}">
              <a16:creationId xmlns:a16="http://schemas.microsoft.com/office/drawing/2014/main" id="{00000000-0008-0000-0000-0000CB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04" name="TextBox 203">
          <a:extLst>
            <a:ext uri="{FF2B5EF4-FFF2-40B4-BE49-F238E27FC236}">
              <a16:creationId xmlns:a16="http://schemas.microsoft.com/office/drawing/2014/main" id="{00000000-0008-0000-0000-0000CC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05" name="TextBox 204">
          <a:extLst>
            <a:ext uri="{FF2B5EF4-FFF2-40B4-BE49-F238E27FC236}">
              <a16:creationId xmlns:a16="http://schemas.microsoft.com/office/drawing/2014/main" id="{00000000-0008-0000-0000-0000CD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06" name="TextBox 205">
          <a:extLst>
            <a:ext uri="{FF2B5EF4-FFF2-40B4-BE49-F238E27FC236}">
              <a16:creationId xmlns:a16="http://schemas.microsoft.com/office/drawing/2014/main" id="{00000000-0008-0000-0000-0000CE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07" name="TextBox 206">
          <a:extLst>
            <a:ext uri="{FF2B5EF4-FFF2-40B4-BE49-F238E27FC236}">
              <a16:creationId xmlns:a16="http://schemas.microsoft.com/office/drawing/2014/main" id="{00000000-0008-0000-0000-0000CF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08" name="TextBox 207">
          <a:extLst>
            <a:ext uri="{FF2B5EF4-FFF2-40B4-BE49-F238E27FC236}">
              <a16:creationId xmlns:a16="http://schemas.microsoft.com/office/drawing/2014/main" id="{00000000-0008-0000-0000-0000D0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09" name="TextBox 208">
          <a:extLst>
            <a:ext uri="{FF2B5EF4-FFF2-40B4-BE49-F238E27FC236}">
              <a16:creationId xmlns:a16="http://schemas.microsoft.com/office/drawing/2014/main" id="{00000000-0008-0000-0000-0000D1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10" name="TextBox 209">
          <a:extLst>
            <a:ext uri="{FF2B5EF4-FFF2-40B4-BE49-F238E27FC236}">
              <a16:creationId xmlns:a16="http://schemas.microsoft.com/office/drawing/2014/main" id="{00000000-0008-0000-0000-0000D2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11" name="TextBox 210">
          <a:extLst>
            <a:ext uri="{FF2B5EF4-FFF2-40B4-BE49-F238E27FC236}">
              <a16:creationId xmlns:a16="http://schemas.microsoft.com/office/drawing/2014/main" id="{00000000-0008-0000-0000-0000D300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12" name="TextBox 211">
          <a:extLst>
            <a:ext uri="{FF2B5EF4-FFF2-40B4-BE49-F238E27FC236}">
              <a16:creationId xmlns:a16="http://schemas.microsoft.com/office/drawing/2014/main" id="{00000000-0008-0000-0000-0000D4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13" name="TextBox 212">
          <a:extLst>
            <a:ext uri="{FF2B5EF4-FFF2-40B4-BE49-F238E27FC236}">
              <a16:creationId xmlns:a16="http://schemas.microsoft.com/office/drawing/2014/main" id="{00000000-0008-0000-0000-0000D5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14" name="TextBox 213">
          <a:extLst>
            <a:ext uri="{FF2B5EF4-FFF2-40B4-BE49-F238E27FC236}">
              <a16:creationId xmlns:a16="http://schemas.microsoft.com/office/drawing/2014/main" id="{00000000-0008-0000-0000-0000D6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15" name="TextBox 214">
          <a:extLst>
            <a:ext uri="{FF2B5EF4-FFF2-40B4-BE49-F238E27FC236}">
              <a16:creationId xmlns:a16="http://schemas.microsoft.com/office/drawing/2014/main" id="{00000000-0008-0000-0000-0000D7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16" name="TextBox 215">
          <a:extLst>
            <a:ext uri="{FF2B5EF4-FFF2-40B4-BE49-F238E27FC236}">
              <a16:creationId xmlns:a16="http://schemas.microsoft.com/office/drawing/2014/main" id="{00000000-0008-0000-0000-0000D8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17" name="TextBox 216">
          <a:extLst>
            <a:ext uri="{FF2B5EF4-FFF2-40B4-BE49-F238E27FC236}">
              <a16:creationId xmlns:a16="http://schemas.microsoft.com/office/drawing/2014/main" id="{00000000-0008-0000-0000-0000D9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18" name="TextBox 217">
          <a:extLst>
            <a:ext uri="{FF2B5EF4-FFF2-40B4-BE49-F238E27FC236}">
              <a16:creationId xmlns:a16="http://schemas.microsoft.com/office/drawing/2014/main" id="{00000000-0008-0000-0000-0000DA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19" name="TextBox 218">
          <a:extLst>
            <a:ext uri="{FF2B5EF4-FFF2-40B4-BE49-F238E27FC236}">
              <a16:creationId xmlns:a16="http://schemas.microsoft.com/office/drawing/2014/main" id="{00000000-0008-0000-0000-0000DB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20" name="TextBox 219">
          <a:extLst>
            <a:ext uri="{FF2B5EF4-FFF2-40B4-BE49-F238E27FC236}">
              <a16:creationId xmlns:a16="http://schemas.microsoft.com/office/drawing/2014/main" id="{00000000-0008-0000-0000-0000DC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21" name="TextBox 220">
          <a:extLst>
            <a:ext uri="{FF2B5EF4-FFF2-40B4-BE49-F238E27FC236}">
              <a16:creationId xmlns:a16="http://schemas.microsoft.com/office/drawing/2014/main" id="{00000000-0008-0000-0000-0000DD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22" name="TextBox 221">
          <a:extLst>
            <a:ext uri="{FF2B5EF4-FFF2-40B4-BE49-F238E27FC236}">
              <a16:creationId xmlns:a16="http://schemas.microsoft.com/office/drawing/2014/main" id="{00000000-0008-0000-0000-0000DE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23" name="TextBox 222">
          <a:extLst>
            <a:ext uri="{FF2B5EF4-FFF2-40B4-BE49-F238E27FC236}">
              <a16:creationId xmlns:a16="http://schemas.microsoft.com/office/drawing/2014/main" id="{00000000-0008-0000-0000-0000DF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24" name="TextBox 223">
          <a:extLst>
            <a:ext uri="{FF2B5EF4-FFF2-40B4-BE49-F238E27FC236}">
              <a16:creationId xmlns:a16="http://schemas.microsoft.com/office/drawing/2014/main" id="{00000000-0008-0000-0000-0000E000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25" name="TextBox 224">
          <a:extLst>
            <a:ext uri="{FF2B5EF4-FFF2-40B4-BE49-F238E27FC236}">
              <a16:creationId xmlns:a16="http://schemas.microsoft.com/office/drawing/2014/main" id="{00000000-0008-0000-0000-0000E100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26" name="TextBox 225">
          <a:extLst>
            <a:ext uri="{FF2B5EF4-FFF2-40B4-BE49-F238E27FC236}">
              <a16:creationId xmlns:a16="http://schemas.microsoft.com/office/drawing/2014/main" id="{00000000-0008-0000-0000-0000E200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27" name="TextBox 226">
          <a:extLst>
            <a:ext uri="{FF2B5EF4-FFF2-40B4-BE49-F238E27FC236}">
              <a16:creationId xmlns:a16="http://schemas.microsoft.com/office/drawing/2014/main" id="{00000000-0008-0000-0000-0000E300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28" name="TextBox 227">
          <a:extLst>
            <a:ext uri="{FF2B5EF4-FFF2-40B4-BE49-F238E27FC236}">
              <a16:creationId xmlns:a16="http://schemas.microsoft.com/office/drawing/2014/main" id="{00000000-0008-0000-0000-0000E4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29" name="TextBox 228">
          <a:extLst>
            <a:ext uri="{FF2B5EF4-FFF2-40B4-BE49-F238E27FC236}">
              <a16:creationId xmlns:a16="http://schemas.microsoft.com/office/drawing/2014/main" id="{00000000-0008-0000-0000-0000E5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30" name="TextBox 229">
          <a:extLst>
            <a:ext uri="{FF2B5EF4-FFF2-40B4-BE49-F238E27FC236}">
              <a16:creationId xmlns:a16="http://schemas.microsoft.com/office/drawing/2014/main" id="{00000000-0008-0000-0000-0000E6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31" name="TextBox 230">
          <a:extLst>
            <a:ext uri="{FF2B5EF4-FFF2-40B4-BE49-F238E27FC236}">
              <a16:creationId xmlns:a16="http://schemas.microsoft.com/office/drawing/2014/main" id="{00000000-0008-0000-0000-0000E7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32" name="TextBox 231">
          <a:extLst>
            <a:ext uri="{FF2B5EF4-FFF2-40B4-BE49-F238E27FC236}">
              <a16:creationId xmlns:a16="http://schemas.microsoft.com/office/drawing/2014/main" id="{00000000-0008-0000-0000-0000E8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33" name="TextBox 232">
          <a:extLst>
            <a:ext uri="{FF2B5EF4-FFF2-40B4-BE49-F238E27FC236}">
              <a16:creationId xmlns:a16="http://schemas.microsoft.com/office/drawing/2014/main" id="{00000000-0008-0000-0000-0000E9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34" name="TextBox 233">
          <a:extLst>
            <a:ext uri="{FF2B5EF4-FFF2-40B4-BE49-F238E27FC236}">
              <a16:creationId xmlns:a16="http://schemas.microsoft.com/office/drawing/2014/main" id="{00000000-0008-0000-0000-0000EA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35" name="TextBox 234">
          <a:extLst>
            <a:ext uri="{FF2B5EF4-FFF2-40B4-BE49-F238E27FC236}">
              <a16:creationId xmlns:a16="http://schemas.microsoft.com/office/drawing/2014/main" id="{00000000-0008-0000-0000-0000EB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36" name="TextBox 235">
          <a:extLst>
            <a:ext uri="{FF2B5EF4-FFF2-40B4-BE49-F238E27FC236}">
              <a16:creationId xmlns:a16="http://schemas.microsoft.com/office/drawing/2014/main" id="{00000000-0008-0000-0000-0000EC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37" name="TextBox 236">
          <a:extLst>
            <a:ext uri="{FF2B5EF4-FFF2-40B4-BE49-F238E27FC236}">
              <a16:creationId xmlns:a16="http://schemas.microsoft.com/office/drawing/2014/main" id="{00000000-0008-0000-0000-0000ED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38" name="TextBox 237">
          <a:extLst>
            <a:ext uri="{FF2B5EF4-FFF2-40B4-BE49-F238E27FC236}">
              <a16:creationId xmlns:a16="http://schemas.microsoft.com/office/drawing/2014/main" id="{00000000-0008-0000-0000-0000EE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39" name="TextBox 238">
          <a:extLst>
            <a:ext uri="{FF2B5EF4-FFF2-40B4-BE49-F238E27FC236}">
              <a16:creationId xmlns:a16="http://schemas.microsoft.com/office/drawing/2014/main" id="{00000000-0008-0000-0000-0000EF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40" name="TextBox 239">
          <a:extLst>
            <a:ext uri="{FF2B5EF4-FFF2-40B4-BE49-F238E27FC236}">
              <a16:creationId xmlns:a16="http://schemas.microsoft.com/office/drawing/2014/main" id="{00000000-0008-0000-0000-0000F000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41" name="TextBox 240">
          <a:extLst>
            <a:ext uri="{FF2B5EF4-FFF2-40B4-BE49-F238E27FC236}">
              <a16:creationId xmlns:a16="http://schemas.microsoft.com/office/drawing/2014/main" id="{00000000-0008-0000-0000-0000F100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42" name="TextBox 241">
          <a:extLst>
            <a:ext uri="{FF2B5EF4-FFF2-40B4-BE49-F238E27FC236}">
              <a16:creationId xmlns:a16="http://schemas.microsoft.com/office/drawing/2014/main" id="{00000000-0008-0000-0000-0000F200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43" name="TextBox 242">
          <a:extLst>
            <a:ext uri="{FF2B5EF4-FFF2-40B4-BE49-F238E27FC236}">
              <a16:creationId xmlns:a16="http://schemas.microsoft.com/office/drawing/2014/main" id="{00000000-0008-0000-0000-0000F300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44" name="TextBox 243">
          <a:extLst>
            <a:ext uri="{FF2B5EF4-FFF2-40B4-BE49-F238E27FC236}">
              <a16:creationId xmlns:a16="http://schemas.microsoft.com/office/drawing/2014/main" id="{00000000-0008-0000-0000-0000F4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45" name="TextBox 244">
          <a:extLst>
            <a:ext uri="{FF2B5EF4-FFF2-40B4-BE49-F238E27FC236}">
              <a16:creationId xmlns:a16="http://schemas.microsoft.com/office/drawing/2014/main" id="{00000000-0008-0000-0000-0000F5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46" name="TextBox 245">
          <a:extLst>
            <a:ext uri="{FF2B5EF4-FFF2-40B4-BE49-F238E27FC236}">
              <a16:creationId xmlns:a16="http://schemas.microsoft.com/office/drawing/2014/main" id="{00000000-0008-0000-0000-0000F6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47" name="TextBox 246">
          <a:extLst>
            <a:ext uri="{FF2B5EF4-FFF2-40B4-BE49-F238E27FC236}">
              <a16:creationId xmlns:a16="http://schemas.microsoft.com/office/drawing/2014/main" id="{00000000-0008-0000-0000-0000F7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48" name="TextBox 247">
          <a:extLst>
            <a:ext uri="{FF2B5EF4-FFF2-40B4-BE49-F238E27FC236}">
              <a16:creationId xmlns:a16="http://schemas.microsoft.com/office/drawing/2014/main" id="{00000000-0008-0000-0000-0000F8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49" name="TextBox 248">
          <a:extLst>
            <a:ext uri="{FF2B5EF4-FFF2-40B4-BE49-F238E27FC236}">
              <a16:creationId xmlns:a16="http://schemas.microsoft.com/office/drawing/2014/main" id="{00000000-0008-0000-0000-0000F9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50" name="TextBox 249">
          <a:extLst>
            <a:ext uri="{FF2B5EF4-FFF2-40B4-BE49-F238E27FC236}">
              <a16:creationId xmlns:a16="http://schemas.microsoft.com/office/drawing/2014/main" id="{00000000-0008-0000-0000-0000FA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51" name="TextBox 250">
          <a:extLst>
            <a:ext uri="{FF2B5EF4-FFF2-40B4-BE49-F238E27FC236}">
              <a16:creationId xmlns:a16="http://schemas.microsoft.com/office/drawing/2014/main" id="{00000000-0008-0000-0000-0000FB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52" name="TextBox 251">
          <a:extLst>
            <a:ext uri="{FF2B5EF4-FFF2-40B4-BE49-F238E27FC236}">
              <a16:creationId xmlns:a16="http://schemas.microsoft.com/office/drawing/2014/main" id="{00000000-0008-0000-0000-0000FC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53" name="TextBox 252">
          <a:extLst>
            <a:ext uri="{FF2B5EF4-FFF2-40B4-BE49-F238E27FC236}">
              <a16:creationId xmlns:a16="http://schemas.microsoft.com/office/drawing/2014/main" id="{00000000-0008-0000-0000-0000FD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54" name="TextBox 253">
          <a:extLst>
            <a:ext uri="{FF2B5EF4-FFF2-40B4-BE49-F238E27FC236}">
              <a16:creationId xmlns:a16="http://schemas.microsoft.com/office/drawing/2014/main" id="{00000000-0008-0000-0000-0000FE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255" name="TextBox 254">
          <a:extLst>
            <a:ext uri="{FF2B5EF4-FFF2-40B4-BE49-F238E27FC236}">
              <a16:creationId xmlns:a16="http://schemas.microsoft.com/office/drawing/2014/main" id="{00000000-0008-0000-0000-0000FF00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56" name="TextBox 255">
          <a:extLst>
            <a:ext uri="{FF2B5EF4-FFF2-40B4-BE49-F238E27FC236}">
              <a16:creationId xmlns:a16="http://schemas.microsoft.com/office/drawing/2014/main" id="{00000000-0008-0000-0000-000000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57" name="TextBox 256">
          <a:extLst>
            <a:ext uri="{FF2B5EF4-FFF2-40B4-BE49-F238E27FC236}">
              <a16:creationId xmlns:a16="http://schemas.microsoft.com/office/drawing/2014/main" id="{00000000-0008-0000-0000-000001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58" name="TextBox 257">
          <a:extLst>
            <a:ext uri="{FF2B5EF4-FFF2-40B4-BE49-F238E27FC236}">
              <a16:creationId xmlns:a16="http://schemas.microsoft.com/office/drawing/2014/main" id="{00000000-0008-0000-0000-000002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59" name="TextBox 258">
          <a:extLst>
            <a:ext uri="{FF2B5EF4-FFF2-40B4-BE49-F238E27FC236}">
              <a16:creationId xmlns:a16="http://schemas.microsoft.com/office/drawing/2014/main" id="{00000000-0008-0000-0000-000003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60" name="TextBox 259">
          <a:extLst>
            <a:ext uri="{FF2B5EF4-FFF2-40B4-BE49-F238E27FC236}">
              <a16:creationId xmlns:a16="http://schemas.microsoft.com/office/drawing/2014/main" id="{00000000-0008-0000-0000-000004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61" name="TextBox 260">
          <a:extLst>
            <a:ext uri="{FF2B5EF4-FFF2-40B4-BE49-F238E27FC236}">
              <a16:creationId xmlns:a16="http://schemas.microsoft.com/office/drawing/2014/main" id="{00000000-0008-0000-0000-000005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62" name="TextBox 261">
          <a:extLst>
            <a:ext uri="{FF2B5EF4-FFF2-40B4-BE49-F238E27FC236}">
              <a16:creationId xmlns:a16="http://schemas.microsoft.com/office/drawing/2014/main" id="{00000000-0008-0000-0000-000006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63" name="TextBox 262">
          <a:extLst>
            <a:ext uri="{FF2B5EF4-FFF2-40B4-BE49-F238E27FC236}">
              <a16:creationId xmlns:a16="http://schemas.microsoft.com/office/drawing/2014/main" id="{00000000-0008-0000-0000-000007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64" name="TextBox 263">
          <a:extLst>
            <a:ext uri="{FF2B5EF4-FFF2-40B4-BE49-F238E27FC236}">
              <a16:creationId xmlns:a16="http://schemas.microsoft.com/office/drawing/2014/main" id="{00000000-0008-0000-0000-000008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65" name="TextBox 264">
          <a:extLst>
            <a:ext uri="{FF2B5EF4-FFF2-40B4-BE49-F238E27FC236}">
              <a16:creationId xmlns:a16="http://schemas.microsoft.com/office/drawing/2014/main" id="{00000000-0008-0000-0000-000009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66" name="TextBox 265">
          <a:extLst>
            <a:ext uri="{FF2B5EF4-FFF2-40B4-BE49-F238E27FC236}">
              <a16:creationId xmlns:a16="http://schemas.microsoft.com/office/drawing/2014/main" id="{00000000-0008-0000-0000-00000A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67" name="TextBox 266">
          <a:extLst>
            <a:ext uri="{FF2B5EF4-FFF2-40B4-BE49-F238E27FC236}">
              <a16:creationId xmlns:a16="http://schemas.microsoft.com/office/drawing/2014/main" id="{00000000-0008-0000-0000-00000B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68" name="TextBox 267">
          <a:extLst>
            <a:ext uri="{FF2B5EF4-FFF2-40B4-BE49-F238E27FC236}">
              <a16:creationId xmlns:a16="http://schemas.microsoft.com/office/drawing/2014/main" id="{00000000-0008-0000-0000-00000C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69" name="TextBox 268">
          <a:extLst>
            <a:ext uri="{FF2B5EF4-FFF2-40B4-BE49-F238E27FC236}">
              <a16:creationId xmlns:a16="http://schemas.microsoft.com/office/drawing/2014/main" id="{00000000-0008-0000-0000-00000D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70" name="TextBox 269">
          <a:extLst>
            <a:ext uri="{FF2B5EF4-FFF2-40B4-BE49-F238E27FC236}">
              <a16:creationId xmlns:a16="http://schemas.microsoft.com/office/drawing/2014/main" id="{00000000-0008-0000-0000-00000E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71" name="TextBox 270">
          <a:extLst>
            <a:ext uri="{FF2B5EF4-FFF2-40B4-BE49-F238E27FC236}">
              <a16:creationId xmlns:a16="http://schemas.microsoft.com/office/drawing/2014/main" id="{00000000-0008-0000-0000-00000F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72" name="TextBox 271">
          <a:extLst>
            <a:ext uri="{FF2B5EF4-FFF2-40B4-BE49-F238E27FC236}">
              <a16:creationId xmlns:a16="http://schemas.microsoft.com/office/drawing/2014/main" id="{00000000-0008-0000-0000-000010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73" name="TextBox 272">
          <a:extLst>
            <a:ext uri="{FF2B5EF4-FFF2-40B4-BE49-F238E27FC236}">
              <a16:creationId xmlns:a16="http://schemas.microsoft.com/office/drawing/2014/main" id="{00000000-0008-0000-0000-000011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74" name="TextBox 273">
          <a:extLst>
            <a:ext uri="{FF2B5EF4-FFF2-40B4-BE49-F238E27FC236}">
              <a16:creationId xmlns:a16="http://schemas.microsoft.com/office/drawing/2014/main" id="{00000000-0008-0000-0000-000012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75" name="TextBox 274">
          <a:extLst>
            <a:ext uri="{FF2B5EF4-FFF2-40B4-BE49-F238E27FC236}">
              <a16:creationId xmlns:a16="http://schemas.microsoft.com/office/drawing/2014/main" id="{00000000-0008-0000-0000-000013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76" name="TextBox 275">
          <a:extLst>
            <a:ext uri="{FF2B5EF4-FFF2-40B4-BE49-F238E27FC236}">
              <a16:creationId xmlns:a16="http://schemas.microsoft.com/office/drawing/2014/main" id="{00000000-0008-0000-0000-000014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77" name="TextBox 276">
          <a:extLst>
            <a:ext uri="{FF2B5EF4-FFF2-40B4-BE49-F238E27FC236}">
              <a16:creationId xmlns:a16="http://schemas.microsoft.com/office/drawing/2014/main" id="{00000000-0008-0000-0000-000015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78" name="TextBox 277">
          <a:extLst>
            <a:ext uri="{FF2B5EF4-FFF2-40B4-BE49-F238E27FC236}">
              <a16:creationId xmlns:a16="http://schemas.microsoft.com/office/drawing/2014/main" id="{00000000-0008-0000-0000-000016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79" name="TextBox 278">
          <a:extLst>
            <a:ext uri="{FF2B5EF4-FFF2-40B4-BE49-F238E27FC236}">
              <a16:creationId xmlns:a16="http://schemas.microsoft.com/office/drawing/2014/main" id="{00000000-0008-0000-0000-000017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80" name="TextBox 279">
          <a:extLst>
            <a:ext uri="{FF2B5EF4-FFF2-40B4-BE49-F238E27FC236}">
              <a16:creationId xmlns:a16="http://schemas.microsoft.com/office/drawing/2014/main" id="{00000000-0008-0000-0000-000018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81" name="TextBox 280">
          <a:extLst>
            <a:ext uri="{FF2B5EF4-FFF2-40B4-BE49-F238E27FC236}">
              <a16:creationId xmlns:a16="http://schemas.microsoft.com/office/drawing/2014/main" id="{00000000-0008-0000-0000-000019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82" name="TextBox 281">
          <a:extLst>
            <a:ext uri="{FF2B5EF4-FFF2-40B4-BE49-F238E27FC236}">
              <a16:creationId xmlns:a16="http://schemas.microsoft.com/office/drawing/2014/main" id="{00000000-0008-0000-0000-00001A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83" name="TextBox 282">
          <a:extLst>
            <a:ext uri="{FF2B5EF4-FFF2-40B4-BE49-F238E27FC236}">
              <a16:creationId xmlns:a16="http://schemas.microsoft.com/office/drawing/2014/main" id="{00000000-0008-0000-0000-00001B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84" name="TextBox 283">
          <a:extLst>
            <a:ext uri="{FF2B5EF4-FFF2-40B4-BE49-F238E27FC236}">
              <a16:creationId xmlns:a16="http://schemas.microsoft.com/office/drawing/2014/main" id="{00000000-0008-0000-0000-00001C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85" name="TextBox 284">
          <a:extLst>
            <a:ext uri="{FF2B5EF4-FFF2-40B4-BE49-F238E27FC236}">
              <a16:creationId xmlns:a16="http://schemas.microsoft.com/office/drawing/2014/main" id="{00000000-0008-0000-0000-00001D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86" name="TextBox 285">
          <a:extLst>
            <a:ext uri="{FF2B5EF4-FFF2-40B4-BE49-F238E27FC236}">
              <a16:creationId xmlns:a16="http://schemas.microsoft.com/office/drawing/2014/main" id="{00000000-0008-0000-0000-00001E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87" name="TextBox 286">
          <a:extLst>
            <a:ext uri="{FF2B5EF4-FFF2-40B4-BE49-F238E27FC236}">
              <a16:creationId xmlns:a16="http://schemas.microsoft.com/office/drawing/2014/main" id="{00000000-0008-0000-0000-00001F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88" name="TextBox 287">
          <a:extLst>
            <a:ext uri="{FF2B5EF4-FFF2-40B4-BE49-F238E27FC236}">
              <a16:creationId xmlns:a16="http://schemas.microsoft.com/office/drawing/2014/main" id="{00000000-0008-0000-0000-000020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89" name="TextBox 288">
          <a:extLst>
            <a:ext uri="{FF2B5EF4-FFF2-40B4-BE49-F238E27FC236}">
              <a16:creationId xmlns:a16="http://schemas.microsoft.com/office/drawing/2014/main" id="{00000000-0008-0000-0000-000021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90" name="TextBox 289">
          <a:extLst>
            <a:ext uri="{FF2B5EF4-FFF2-40B4-BE49-F238E27FC236}">
              <a16:creationId xmlns:a16="http://schemas.microsoft.com/office/drawing/2014/main" id="{00000000-0008-0000-0000-000022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91" name="TextBox 290">
          <a:extLst>
            <a:ext uri="{FF2B5EF4-FFF2-40B4-BE49-F238E27FC236}">
              <a16:creationId xmlns:a16="http://schemas.microsoft.com/office/drawing/2014/main" id="{00000000-0008-0000-0000-00002301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92" name="TextBox 291">
          <a:extLst>
            <a:ext uri="{FF2B5EF4-FFF2-40B4-BE49-F238E27FC236}">
              <a16:creationId xmlns:a16="http://schemas.microsoft.com/office/drawing/2014/main" id="{00000000-0008-0000-0000-000024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93" name="TextBox 292">
          <a:extLst>
            <a:ext uri="{FF2B5EF4-FFF2-40B4-BE49-F238E27FC236}">
              <a16:creationId xmlns:a16="http://schemas.microsoft.com/office/drawing/2014/main" id="{00000000-0008-0000-0000-000025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94" name="TextBox 293">
          <a:extLst>
            <a:ext uri="{FF2B5EF4-FFF2-40B4-BE49-F238E27FC236}">
              <a16:creationId xmlns:a16="http://schemas.microsoft.com/office/drawing/2014/main" id="{00000000-0008-0000-0000-000026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95" name="TextBox 294">
          <a:extLst>
            <a:ext uri="{FF2B5EF4-FFF2-40B4-BE49-F238E27FC236}">
              <a16:creationId xmlns:a16="http://schemas.microsoft.com/office/drawing/2014/main" id="{00000000-0008-0000-0000-000027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96" name="TextBox 295">
          <a:extLst>
            <a:ext uri="{FF2B5EF4-FFF2-40B4-BE49-F238E27FC236}">
              <a16:creationId xmlns:a16="http://schemas.microsoft.com/office/drawing/2014/main" id="{00000000-0008-0000-0000-000028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97" name="TextBox 296">
          <a:extLst>
            <a:ext uri="{FF2B5EF4-FFF2-40B4-BE49-F238E27FC236}">
              <a16:creationId xmlns:a16="http://schemas.microsoft.com/office/drawing/2014/main" id="{00000000-0008-0000-0000-000029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98" name="TextBox 297">
          <a:extLst>
            <a:ext uri="{FF2B5EF4-FFF2-40B4-BE49-F238E27FC236}">
              <a16:creationId xmlns:a16="http://schemas.microsoft.com/office/drawing/2014/main" id="{00000000-0008-0000-0000-00002A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99" name="TextBox 298">
          <a:extLst>
            <a:ext uri="{FF2B5EF4-FFF2-40B4-BE49-F238E27FC236}">
              <a16:creationId xmlns:a16="http://schemas.microsoft.com/office/drawing/2014/main" id="{00000000-0008-0000-0000-00002B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0" name="TextBox 299">
          <a:extLst>
            <a:ext uri="{FF2B5EF4-FFF2-40B4-BE49-F238E27FC236}">
              <a16:creationId xmlns:a16="http://schemas.microsoft.com/office/drawing/2014/main" id="{00000000-0008-0000-0000-00002C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1" name="TextBox 300">
          <a:extLst>
            <a:ext uri="{FF2B5EF4-FFF2-40B4-BE49-F238E27FC236}">
              <a16:creationId xmlns:a16="http://schemas.microsoft.com/office/drawing/2014/main" id="{00000000-0008-0000-0000-00002D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2" name="TextBox 301">
          <a:extLst>
            <a:ext uri="{FF2B5EF4-FFF2-40B4-BE49-F238E27FC236}">
              <a16:creationId xmlns:a16="http://schemas.microsoft.com/office/drawing/2014/main" id="{00000000-0008-0000-0000-00002E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3" name="TextBox 302">
          <a:extLst>
            <a:ext uri="{FF2B5EF4-FFF2-40B4-BE49-F238E27FC236}">
              <a16:creationId xmlns:a16="http://schemas.microsoft.com/office/drawing/2014/main" id="{00000000-0008-0000-0000-00002F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304" name="TextBox 303">
          <a:extLst>
            <a:ext uri="{FF2B5EF4-FFF2-40B4-BE49-F238E27FC236}">
              <a16:creationId xmlns:a16="http://schemas.microsoft.com/office/drawing/2014/main" id="{00000000-0008-0000-0000-00003001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305" name="TextBox 304">
          <a:extLst>
            <a:ext uri="{FF2B5EF4-FFF2-40B4-BE49-F238E27FC236}">
              <a16:creationId xmlns:a16="http://schemas.microsoft.com/office/drawing/2014/main" id="{00000000-0008-0000-0000-00003101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306" name="TextBox 305">
          <a:extLst>
            <a:ext uri="{FF2B5EF4-FFF2-40B4-BE49-F238E27FC236}">
              <a16:creationId xmlns:a16="http://schemas.microsoft.com/office/drawing/2014/main" id="{00000000-0008-0000-0000-00003201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307" name="TextBox 306">
          <a:extLst>
            <a:ext uri="{FF2B5EF4-FFF2-40B4-BE49-F238E27FC236}">
              <a16:creationId xmlns:a16="http://schemas.microsoft.com/office/drawing/2014/main" id="{00000000-0008-0000-0000-00003301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8" name="TextBox 307">
          <a:extLst>
            <a:ext uri="{FF2B5EF4-FFF2-40B4-BE49-F238E27FC236}">
              <a16:creationId xmlns:a16="http://schemas.microsoft.com/office/drawing/2014/main" id="{00000000-0008-0000-0000-000034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9" name="TextBox 308">
          <a:extLst>
            <a:ext uri="{FF2B5EF4-FFF2-40B4-BE49-F238E27FC236}">
              <a16:creationId xmlns:a16="http://schemas.microsoft.com/office/drawing/2014/main" id="{00000000-0008-0000-0000-000035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10" name="TextBox 309">
          <a:extLst>
            <a:ext uri="{FF2B5EF4-FFF2-40B4-BE49-F238E27FC236}">
              <a16:creationId xmlns:a16="http://schemas.microsoft.com/office/drawing/2014/main" id="{00000000-0008-0000-0000-000036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11" name="TextBox 310">
          <a:extLst>
            <a:ext uri="{FF2B5EF4-FFF2-40B4-BE49-F238E27FC236}">
              <a16:creationId xmlns:a16="http://schemas.microsoft.com/office/drawing/2014/main" id="{00000000-0008-0000-0000-000037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12" name="TextBox 311">
          <a:extLst>
            <a:ext uri="{FF2B5EF4-FFF2-40B4-BE49-F238E27FC236}">
              <a16:creationId xmlns:a16="http://schemas.microsoft.com/office/drawing/2014/main" id="{00000000-0008-0000-0000-000038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13" name="TextBox 312">
          <a:extLst>
            <a:ext uri="{FF2B5EF4-FFF2-40B4-BE49-F238E27FC236}">
              <a16:creationId xmlns:a16="http://schemas.microsoft.com/office/drawing/2014/main" id="{00000000-0008-0000-0000-000039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14" name="TextBox 313">
          <a:extLst>
            <a:ext uri="{FF2B5EF4-FFF2-40B4-BE49-F238E27FC236}">
              <a16:creationId xmlns:a16="http://schemas.microsoft.com/office/drawing/2014/main" id="{00000000-0008-0000-0000-00003A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15" name="TextBox 314">
          <a:extLst>
            <a:ext uri="{FF2B5EF4-FFF2-40B4-BE49-F238E27FC236}">
              <a16:creationId xmlns:a16="http://schemas.microsoft.com/office/drawing/2014/main" id="{00000000-0008-0000-0000-00003B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16" name="TextBox 315">
          <a:extLst>
            <a:ext uri="{FF2B5EF4-FFF2-40B4-BE49-F238E27FC236}">
              <a16:creationId xmlns:a16="http://schemas.microsoft.com/office/drawing/2014/main" id="{00000000-0008-0000-0000-00003C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17" name="TextBox 316">
          <a:extLst>
            <a:ext uri="{FF2B5EF4-FFF2-40B4-BE49-F238E27FC236}">
              <a16:creationId xmlns:a16="http://schemas.microsoft.com/office/drawing/2014/main" id="{00000000-0008-0000-0000-00003D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18" name="TextBox 317">
          <a:extLst>
            <a:ext uri="{FF2B5EF4-FFF2-40B4-BE49-F238E27FC236}">
              <a16:creationId xmlns:a16="http://schemas.microsoft.com/office/drawing/2014/main" id="{00000000-0008-0000-0000-00003E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19" name="TextBox 318">
          <a:extLst>
            <a:ext uri="{FF2B5EF4-FFF2-40B4-BE49-F238E27FC236}">
              <a16:creationId xmlns:a16="http://schemas.microsoft.com/office/drawing/2014/main" id="{00000000-0008-0000-0000-00003F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320" name="TextBox 319">
          <a:extLst>
            <a:ext uri="{FF2B5EF4-FFF2-40B4-BE49-F238E27FC236}">
              <a16:creationId xmlns:a16="http://schemas.microsoft.com/office/drawing/2014/main" id="{00000000-0008-0000-0000-00004001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321" name="TextBox 320">
          <a:extLst>
            <a:ext uri="{FF2B5EF4-FFF2-40B4-BE49-F238E27FC236}">
              <a16:creationId xmlns:a16="http://schemas.microsoft.com/office/drawing/2014/main" id="{00000000-0008-0000-0000-00004101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322" name="TextBox 321">
          <a:extLst>
            <a:ext uri="{FF2B5EF4-FFF2-40B4-BE49-F238E27FC236}">
              <a16:creationId xmlns:a16="http://schemas.microsoft.com/office/drawing/2014/main" id="{00000000-0008-0000-0000-00004201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323" name="TextBox 322">
          <a:extLst>
            <a:ext uri="{FF2B5EF4-FFF2-40B4-BE49-F238E27FC236}">
              <a16:creationId xmlns:a16="http://schemas.microsoft.com/office/drawing/2014/main" id="{00000000-0008-0000-0000-00004301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24" name="TextBox 323">
          <a:extLst>
            <a:ext uri="{FF2B5EF4-FFF2-40B4-BE49-F238E27FC236}">
              <a16:creationId xmlns:a16="http://schemas.microsoft.com/office/drawing/2014/main" id="{00000000-0008-0000-0000-000044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25" name="TextBox 324">
          <a:extLst>
            <a:ext uri="{FF2B5EF4-FFF2-40B4-BE49-F238E27FC236}">
              <a16:creationId xmlns:a16="http://schemas.microsoft.com/office/drawing/2014/main" id="{00000000-0008-0000-0000-000045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26" name="TextBox 325">
          <a:extLst>
            <a:ext uri="{FF2B5EF4-FFF2-40B4-BE49-F238E27FC236}">
              <a16:creationId xmlns:a16="http://schemas.microsoft.com/office/drawing/2014/main" id="{00000000-0008-0000-0000-000046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27" name="TextBox 326">
          <a:extLst>
            <a:ext uri="{FF2B5EF4-FFF2-40B4-BE49-F238E27FC236}">
              <a16:creationId xmlns:a16="http://schemas.microsoft.com/office/drawing/2014/main" id="{00000000-0008-0000-0000-000047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28" name="TextBox 327">
          <a:extLst>
            <a:ext uri="{FF2B5EF4-FFF2-40B4-BE49-F238E27FC236}">
              <a16:creationId xmlns:a16="http://schemas.microsoft.com/office/drawing/2014/main" id="{00000000-0008-0000-0000-000048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29" name="TextBox 328">
          <a:extLst>
            <a:ext uri="{FF2B5EF4-FFF2-40B4-BE49-F238E27FC236}">
              <a16:creationId xmlns:a16="http://schemas.microsoft.com/office/drawing/2014/main" id="{00000000-0008-0000-0000-000049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30" name="TextBox 329">
          <a:extLst>
            <a:ext uri="{FF2B5EF4-FFF2-40B4-BE49-F238E27FC236}">
              <a16:creationId xmlns:a16="http://schemas.microsoft.com/office/drawing/2014/main" id="{00000000-0008-0000-0000-00004A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31" name="TextBox 330">
          <a:extLst>
            <a:ext uri="{FF2B5EF4-FFF2-40B4-BE49-F238E27FC236}">
              <a16:creationId xmlns:a16="http://schemas.microsoft.com/office/drawing/2014/main" id="{00000000-0008-0000-0000-00004B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32" name="TextBox 331">
          <a:extLst>
            <a:ext uri="{FF2B5EF4-FFF2-40B4-BE49-F238E27FC236}">
              <a16:creationId xmlns:a16="http://schemas.microsoft.com/office/drawing/2014/main" id="{00000000-0008-0000-0000-00004C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33" name="TextBox 332">
          <a:extLst>
            <a:ext uri="{FF2B5EF4-FFF2-40B4-BE49-F238E27FC236}">
              <a16:creationId xmlns:a16="http://schemas.microsoft.com/office/drawing/2014/main" id="{00000000-0008-0000-0000-00004D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34" name="TextBox 333">
          <a:extLst>
            <a:ext uri="{FF2B5EF4-FFF2-40B4-BE49-F238E27FC236}">
              <a16:creationId xmlns:a16="http://schemas.microsoft.com/office/drawing/2014/main" id="{00000000-0008-0000-0000-00004E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35" name="TextBox 334">
          <a:extLst>
            <a:ext uri="{FF2B5EF4-FFF2-40B4-BE49-F238E27FC236}">
              <a16:creationId xmlns:a16="http://schemas.microsoft.com/office/drawing/2014/main" id="{00000000-0008-0000-0000-00004F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36" name="TextBox 335">
          <a:extLst>
            <a:ext uri="{FF2B5EF4-FFF2-40B4-BE49-F238E27FC236}">
              <a16:creationId xmlns:a16="http://schemas.microsoft.com/office/drawing/2014/main" id="{00000000-0008-0000-0000-000050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37" name="TextBox 336">
          <a:extLst>
            <a:ext uri="{FF2B5EF4-FFF2-40B4-BE49-F238E27FC236}">
              <a16:creationId xmlns:a16="http://schemas.microsoft.com/office/drawing/2014/main" id="{00000000-0008-0000-0000-000051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38" name="TextBox 337">
          <a:extLst>
            <a:ext uri="{FF2B5EF4-FFF2-40B4-BE49-F238E27FC236}">
              <a16:creationId xmlns:a16="http://schemas.microsoft.com/office/drawing/2014/main" id="{00000000-0008-0000-0000-000052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39" name="TextBox 338">
          <a:extLst>
            <a:ext uri="{FF2B5EF4-FFF2-40B4-BE49-F238E27FC236}">
              <a16:creationId xmlns:a16="http://schemas.microsoft.com/office/drawing/2014/main" id="{00000000-0008-0000-0000-000053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40" name="TextBox 339">
          <a:extLst>
            <a:ext uri="{FF2B5EF4-FFF2-40B4-BE49-F238E27FC236}">
              <a16:creationId xmlns:a16="http://schemas.microsoft.com/office/drawing/2014/main" id="{00000000-0008-0000-0000-000054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41" name="TextBox 340">
          <a:extLst>
            <a:ext uri="{FF2B5EF4-FFF2-40B4-BE49-F238E27FC236}">
              <a16:creationId xmlns:a16="http://schemas.microsoft.com/office/drawing/2014/main" id="{00000000-0008-0000-0000-000055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42" name="TextBox 341">
          <a:extLst>
            <a:ext uri="{FF2B5EF4-FFF2-40B4-BE49-F238E27FC236}">
              <a16:creationId xmlns:a16="http://schemas.microsoft.com/office/drawing/2014/main" id="{00000000-0008-0000-0000-000056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43" name="TextBox 342">
          <a:extLst>
            <a:ext uri="{FF2B5EF4-FFF2-40B4-BE49-F238E27FC236}">
              <a16:creationId xmlns:a16="http://schemas.microsoft.com/office/drawing/2014/main" id="{00000000-0008-0000-0000-000057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44" name="TextBox 343">
          <a:extLst>
            <a:ext uri="{FF2B5EF4-FFF2-40B4-BE49-F238E27FC236}">
              <a16:creationId xmlns:a16="http://schemas.microsoft.com/office/drawing/2014/main" id="{00000000-0008-0000-0000-000058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45" name="TextBox 344">
          <a:extLst>
            <a:ext uri="{FF2B5EF4-FFF2-40B4-BE49-F238E27FC236}">
              <a16:creationId xmlns:a16="http://schemas.microsoft.com/office/drawing/2014/main" id="{00000000-0008-0000-0000-000059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46" name="TextBox 345">
          <a:extLst>
            <a:ext uri="{FF2B5EF4-FFF2-40B4-BE49-F238E27FC236}">
              <a16:creationId xmlns:a16="http://schemas.microsoft.com/office/drawing/2014/main" id="{00000000-0008-0000-0000-00005A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47" name="TextBox 346">
          <a:extLst>
            <a:ext uri="{FF2B5EF4-FFF2-40B4-BE49-F238E27FC236}">
              <a16:creationId xmlns:a16="http://schemas.microsoft.com/office/drawing/2014/main" id="{00000000-0008-0000-0000-00005B01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48" name="TextBox 347">
          <a:extLst>
            <a:ext uri="{FF2B5EF4-FFF2-40B4-BE49-F238E27FC236}">
              <a16:creationId xmlns:a16="http://schemas.microsoft.com/office/drawing/2014/main" id="{00000000-0008-0000-0000-00005C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49" name="TextBox 348">
          <a:extLst>
            <a:ext uri="{FF2B5EF4-FFF2-40B4-BE49-F238E27FC236}">
              <a16:creationId xmlns:a16="http://schemas.microsoft.com/office/drawing/2014/main" id="{00000000-0008-0000-0000-00005D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50" name="TextBox 349">
          <a:extLst>
            <a:ext uri="{FF2B5EF4-FFF2-40B4-BE49-F238E27FC236}">
              <a16:creationId xmlns:a16="http://schemas.microsoft.com/office/drawing/2014/main" id="{00000000-0008-0000-0000-00005E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51" name="TextBox 350">
          <a:extLst>
            <a:ext uri="{FF2B5EF4-FFF2-40B4-BE49-F238E27FC236}">
              <a16:creationId xmlns:a16="http://schemas.microsoft.com/office/drawing/2014/main" id="{00000000-0008-0000-0000-00005F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52" name="TextBox 351">
          <a:extLst>
            <a:ext uri="{FF2B5EF4-FFF2-40B4-BE49-F238E27FC236}">
              <a16:creationId xmlns:a16="http://schemas.microsoft.com/office/drawing/2014/main" id="{00000000-0008-0000-0000-000060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53" name="TextBox 352">
          <a:extLst>
            <a:ext uri="{FF2B5EF4-FFF2-40B4-BE49-F238E27FC236}">
              <a16:creationId xmlns:a16="http://schemas.microsoft.com/office/drawing/2014/main" id="{00000000-0008-0000-0000-000061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54" name="TextBox 353">
          <a:extLst>
            <a:ext uri="{FF2B5EF4-FFF2-40B4-BE49-F238E27FC236}">
              <a16:creationId xmlns:a16="http://schemas.microsoft.com/office/drawing/2014/main" id="{00000000-0008-0000-0000-000062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55" name="TextBox 354">
          <a:extLst>
            <a:ext uri="{FF2B5EF4-FFF2-40B4-BE49-F238E27FC236}">
              <a16:creationId xmlns:a16="http://schemas.microsoft.com/office/drawing/2014/main" id="{00000000-0008-0000-0000-000063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56" name="TextBox 355">
          <a:extLst>
            <a:ext uri="{FF2B5EF4-FFF2-40B4-BE49-F238E27FC236}">
              <a16:creationId xmlns:a16="http://schemas.microsoft.com/office/drawing/2014/main" id="{00000000-0008-0000-0000-000064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57" name="TextBox 356">
          <a:extLst>
            <a:ext uri="{FF2B5EF4-FFF2-40B4-BE49-F238E27FC236}">
              <a16:creationId xmlns:a16="http://schemas.microsoft.com/office/drawing/2014/main" id="{00000000-0008-0000-0000-000065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58" name="TextBox 357">
          <a:extLst>
            <a:ext uri="{FF2B5EF4-FFF2-40B4-BE49-F238E27FC236}">
              <a16:creationId xmlns:a16="http://schemas.microsoft.com/office/drawing/2014/main" id="{00000000-0008-0000-0000-000066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59" name="TextBox 358">
          <a:extLst>
            <a:ext uri="{FF2B5EF4-FFF2-40B4-BE49-F238E27FC236}">
              <a16:creationId xmlns:a16="http://schemas.microsoft.com/office/drawing/2014/main" id="{00000000-0008-0000-0000-000067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60" name="TextBox 359">
          <a:extLst>
            <a:ext uri="{FF2B5EF4-FFF2-40B4-BE49-F238E27FC236}">
              <a16:creationId xmlns:a16="http://schemas.microsoft.com/office/drawing/2014/main" id="{00000000-0008-0000-0000-000068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61" name="TextBox 360">
          <a:extLst>
            <a:ext uri="{FF2B5EF4-FFF2-40B4-BE49-F238E27FC236}">
              <a16:creationId xmlns:a16="http://schemas.microsoft.com/office/drawing/2014/main" id="{00000000-0008-0000-0000-000069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62" name="TextBox 361">
          <a:extLst>
            <a:ext uri="{FF2B5EF4-FFF2-40B4-BE49-F238E27FC236}">
              <a16:creationId xmlns:a16="http://schemas.microsoft.com/office/drawing/2014/main" id="{00000000-0008-0000-0000-00006A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63" name="TextBox 362">
          <a:extLst>
            <a:ext uri="{FF2B5EF4-FFF2-40B4-BE49-F238E27FC236}">
              <a16:creationId xmlns:a16="http://schemas.microsoft.com/office/drawing/2014/main" id="{00000000-0008-0000-0000-00006B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64" name="TextBox 363">
          <a:extLst>
            <a:ext uri="{FF2B5EF4-FFF2-40B4-BE49-F238E27FC236}">
              <a16:creationId xmlns:a16="http://schemas.microsoft.com/office/drawing/2014/main" id="{00000000-0008-0000-0000-00006C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65" name="TextBox 364">
          <a:extLst>
            <a:ext uri="{FF2B5EF4-FFF2-40B4-BE49-F238E27FC236}">
              <a16:creationId xmlns:a16="http://schemas.microsoft.com/office/drawing/2014/main" id="{00000000-0008-0000-0000-00006D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66" name="TextBox 365">
          <a:extLst>
            <a:ext uri="{FF2B5EF4-FFF2-40B4-BE49-F238E27FC236}">
              <a16:creationId xmlns:a16="http://schemas.microsoft.com/office/drawing/2014/main" id="{00000000-0008-0000-0000-00006E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67" name="TextBox 366">
          <a:extLst>
            <a:ext uri="{FF2B5EF4-FFF2-40B4-BE49-F238E27FC236}">
              <a16:creationId xmlns:a16="http://schemas.microsoft.com/office/drawing/2014/main" id="{00000000-0008-0000-0000-00006F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68" name="TextBox 367">
          <a:extLst>
            <a:ext uri="{FF2B5EF4-FFF2-40B4-BE49-F238E27FC236}">
              <a16:creationId xmlns:a16="http://schemas.microsoft.com/office/drawing/2014/main" id="{00000000-0008-0000-0000-000070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69" name="TextBox 368">
          <a:extLst>
            <a:ext uri="{FF2B5EF4-FFF2-40B4-BE49-F238E27FC236}">
              <a16:creationId xmlns:a16="http://schemas.microsoft.com/office/drawing/2014/main" id="{00000000-0008-0000-0000-000071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70" name="TextBox 369">
          <a:extLst>
            <a:ext uri="{FF2B5EF4-FFF2-40B4-BE49-F238E27FC236}">
              <a16:creationId xmlns:a16="http://schemas.microsoft.com/office/drawing/2014/main" id="{00000000-0008-0000-0000-000072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71" name="TextBox 370">
          <a:extLst>
            <a:ext uri="{FF2B5EF4-FFF2-40B4-BE49-F238E27FC236}">
              <a16:creationId xmlns:a16="http://schemas.microsoft.com/office/drawing/2014/main" id="{00000000-0008-0000-0000-000073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72" name="TextBox 371">
          <a:extLst>
            <a:ext uri="{FF2B5EF4-FFF2-40B4-BE49-F238E27FC236}">
              <a16:creationId xmlns:a16="http://schemas.microsoft.com/office/drawing/2014/main" id="{00000000-0008-0000-0000-000074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73" name="TextBox 372">
          <a:extLst>
            <a:ext uri="{FF2B5EF4-FFF2-40B4-BE49-F238E27FC236}">
              <a16:creationId xmlns:a16="http://schemas.microsoft.com/office/drawing/2014/main" id="{00000000-0008-0000-0000-000075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74" name="TextBox 373">
          <a:extLst>
            <a:ext uri="{FF2B5EF4-FFF2-40B4-BE49-F238E27FC236}">
              <a16:creationId xmlns:a16="http://schemas.microsoft.com/office/drawing/2014/main" id="{00000000-0008-0000-0000-000076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75" name="TextBox 374">
          <a:extLst>
            <a:ext uri="{FF2B5EF4-FFF2-40B4-BE49-F238E27FC236}">
              <a16:creationId xmlns:a16="http://schemas.microsoft.com/office/drawing/2014/main" id="{00000000-0008-0000-0000-000077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76" name="TextBox 375">
          <a:extLst>
            <a:ext uri="{FF2B5EF4-FFF2-40B4-BE49-F238E27FC236}">
              <a16:creationId xmlns:a16="http://schemas.microsoft.com/office/drawing/2014/main" id="{00000000-0008-0000-0000-000078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77" name="TextBox 376">
          <a:extLst>
            <a:ext uri="{FF2B5EF4-FFF2-40B4-BE49-F238E27FC236}">
              <a16:creationId xmlns:a16="http://schemas.microsoft.com/office/drawing/2014/main" id="{00000000-0008-0000-0000-000079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78" name="TextBox 377">
          <a:extLst>
            <a:ext uri="{FF2B5EF4-FFF2-40B4-BE49-F238E27FC236}">
              <a16:creationId xmlns:a16="http://schemas.microsoft.com/office/drawing/2014/main" id="{00000000-0008-0000-0000-00007A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79" name="TextBox 378">
          <a:extLst>
            <a:ext uri="{FF2B5EF4-FFF2-40B4-BE49-F238E27FC236}">
              <a16:creationId xmlns:a16="http://schemas.microsoft.com/office/drawing/2014/main" id="{00000000-0008-0000-0000-00007B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80" name="TextBox 379">
          <a:extLst>
            <a:ext uri="{FF2B5EF4-FFF2-40B4-BE49-F238E27FC236}">
              <a16:creationId xmlns:a16="http://schemas.microsoft.com/office/drawing/2014/main" id="{00000000-0008-0000-0000-00007C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81" name="TextBox 380">
          <a:extLst>
            <a:ext uri="{FF2B5EF4-FFF2-40B4-BE49-F238E27FC236}">
              <a16:creationId xmlns:a16="http://schemas.microsoft.com/office/drawing/2014/main" id="{00000000-0008-0000-0000-00007D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82" name="TextBox 381">
          <a:extLst>
            <a:ext uri="{FF2B5EF4-FFF2-40B4-BE49-F238E27FC236}">
              <a16:creationId xmlns:a16="http://schemas.microsoft.com/office/drawing/2014/main" id="{00000000-0008-0000-0000-00007E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83" name="TextBox 382">
          <a:extLst>
            <a:ext uri="{FF2B5EF4-FFF2-40B4-BE49-F238E27FC236}">
              <a16:creationId xmlns:a16="http://schemas.microsoft.com/office/drawing/2014/main" id="{00000000-0008-0000-0000-00007F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84" name="TextBox 383">
          <a:extLst>
            <a:ext uri="{FF2B5EF4-FFF2-40B4-BE49-F238E27FC236}">
              <a16:creationId xmlns:a16="http://schemas.microsoft.com/office/drawing/2014/main" id="{00000000-0008-0000-0000-000080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85" name="TextBox 384">
          <a:extLst>
            <a:ext uri="{FF2B5EF4-FFF2-40B4-BE49-F238E27FC236}">
              <a16:creationId xmlns:a16="http://schemas.microsoft.com/office/drawing/2014/main" id="{00000000-0008-0000-0000-000081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86" name="TextBox 385">
          <a:extLst>
            <a:ext uri="{FF2B5EF4-FFF2-40B4-BE49-F238E27FC236}">
              <a16:creationId xmlns:a16="http://schemas.microsoft.com/office/drawing/2014/main" id="{00000000-0008-0000-0000-000082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87" name="TextBox 386">
          <a:extLst>
            <a:ext uri="{FF2B5EF4-FFF2-40B4-BE49-F238E27FC236}">
              <a16:creationId xmlns:a16="http://schemas.microsoft.com/office/drawing/2014/main" id="{00000000-0008-0000-0000-000083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88" name="TextBox 387">
          <a:extLst>
            <a:ext uri="{FF2B5EF4-FFF2-40B4-BE49-F238E27FC236}">
              <a16:creationId xmlns:a16="http://schemas.microsoft.com/office/drawing/2014/main" id="{00000000-0008-0000-0000-000084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89" name="TextBox 388">
          <a:extLst>
            <a:ext uri="{FF2B5EF4-FFF2-40B4-BE49-F238E27FC236}">
              <a16:creationId xmlns:a16="http://schemas.microsoft.com/office/drawing/2014/main" id="{00000000-0008-0000-0000-000085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90" name="TextBox 389">
          <a:extLst>
            <a:ext uri="{FF2B5EF4-FFF2-40B4-BE49-F238E27FC236}">
              <a16:creationId xmlns:a16="http://schemas.microsoft.com/office/drawing/2014/main" id="{00000000-0008-0000-0000-000086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91" name="TextBox 390">
          <a:extLst>
            <a:ext uri="{FF2B5EF4-FFF2-40B4-BE49-F238E27FC236}">
              <a16:creationId xmlns:a16="http://schemas.microsoft.com/office/drawing/2014/main" id="{00000000-0008-0000-0000-000087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92" name="TextBox 391">
          <a:extLst>
            <a:ext uri="{FF2B5EF4-FFF2-40B4-BE49-F238E27FC236}">
              <a16:creationId xmlns:a16="http://schemas.microsoft.com/office/drawing/2014/main" id="{00000000-0008-0000-0000-000088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93" name="TextBox 392">
          <a:extLst>
            <a:ext uri="{FF2B5EF4-FFF2-40B4-BE49-F238E27FC236}">
              <a16:creationId xmlns:a16="http://schemas.microsoft.com/office/drawing/2014/main" id="{00000000-0008-0000-0000-000089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94" name="TextBox 393">
          <a:extLst>
            <a:ext uri="{FF2B5EF4-FFF2-40B4-BE49-F238E27FC236}">
              <a16:creationId xmlns:a16="http://schemas.microsoft.com/office/drawing/2014/main" id="{00000000-0008-0000-0000-00008A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95" name="TextBox 394">
          <a:extLst>
            <a:ext uri="{FF2B5EF4-FFF2-40B4-BE49-F238E27FC236}">
              <a16:creationId xmlns:a16="http://schemas.microsoft.com/office/drawing/2014/main" id="{00000000-0008-0000-0000-00008B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96" name="TextBox 395">
          <a:extLst>
            <a:ext uri="{FF2B5EF4-FFF2-40B4-BE49-F238E27FC236}">
              <a16:creationId xmlns:a16="http://schemas.microsoft.com/office/drawing/2014/main" id="{00000000-0008-0000-0000-00008C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97" name="TextBox 396">
          <a:extLst>
            <a:ext uri="{FF2B5EF4-FFF2-40B4-BE49-F238E27FC236}">
              <a16:creationId xmlns:a16="http://schemas.microsoft.com/office/drawing/2014/main" id="{00000000-0008-0000-0000-00008D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98" name="TextBox 397">
          <a:extLst>
            <a:ext uri="{FF2B5EF4-FFF2-40B4-BE49-F238E27FC236}">
              <a16:creationId xmlns:a16="http://schemas.microsoft.com/office/drawing/2014/main" id="{00000000-0008-0000-0000-00008E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99" name="TextBox 398">
          <a:extLst>
            <a:ext uri="{FF2B5EF4-FFF2-40B4-BE49-F238E27FC236}">
              <a16:creationId xmlns:a16="http://schemas.microsoft.com/office/drawing/2014/main" id="{00000000-0008-0000-0000-00008F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00" name="TextBox 399">
          <a:extLst>
            <a:ext uri="{FF2B5EF4-FFF2-40B4-BE49-F238E27FC236}">
              <a16:creationId xmlns:a16="http://schemas.microsoft.com/office/drawing/2014/main" id="{00000000-0008-0000-0000-000090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01" name="TextBox 400">
          <a:extLst>
            <a:ext uri="{FF2B5EF4-FFF2-40B4-BE49-F238E27FC236}">
              <a16:creationId xmlns:a16="http://schemas.microsoft.com/office/drawing/2014/main" id="{00000000-0008-0000-0000-000091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02" name="TextBox 401">
          <a:extLst>
            <a:ext uri="{FF2B5EF4-FFF2-40B4-BE49-F238E27FC236}">
              <a16:creationId xmlns:a16="http://schemas.microsoft.com/office/drawing/2014/main" id="{00000000-0008-0000-0000-000092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03" name="TextBox 402">
          <a:extLst>
            <a:ext uri="{FF2B5EF4-FFF2-40B4-BE49-F238E27FC236}">
              <a16:creationId xmlns:a16="http://schemas.microsoft.com/office/drawing/2014/main" id="{00000000-0008-0000-0000-000093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04" name="TextBox 403">
          <a:extLst>
            <a:ext uri="{FF2B5EF4-FFF2-40B4-BE49-F238E27FC236}">
              <a16:creationId xmlns:a16="http://schemas.microsoft.com/office/drawing/2014/main" id="{00000000-0008-0000-0000-000094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05" name="TextBox 404">
          <a:extLst>
            <a:ext uri="{FF2B5EF4-FFF2-40B4-BE49-F238E27FC236}">
              <a16:creationId xmlns:a16="http://schemas.microsoft.com/office/drawing/2014/main" id="{00000000-0008-0000-0000-000095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06" name="TextBox 405">
          <a:extLst>
            <a:ext uri="{FF2B5EF4-FFF2-40B4-BE49-F238E27FC236}">
              <a16:creationId xmlns:a16="http://schemas.microsoft.com/office/drawing/2014/main" id="{00000000-0008-0000-0000-000096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07" name="TextBox 406">
          <a:extLst>
            <a:ext uri="{FF2B5EF4-FFF2-40B4-BE49-F238E27FC236}">
              <a16:creationId xmlns:a16="http://schemas.microsoft.com/office/drawing/2014/main" id="{00000000-0008-0000-0000-000097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08" name="TextBox 407">
          <a:extLst>
            <a:ext uri="{FF2B5EF4-FFF2-40B4-BE49-F238E27FC236}">
              <a16:creationId xmlns:a16="http://schemas.microsoft.com/office/drawing/2014/main" id="{00000000-0008-0000-0000-000098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09" name="TextBox 408">
          <a:extLst>
            <a:ext uri="{FF2B5EF4-FFF2-40B4-BE49-F238E27FC236}">
              <a16:creationId xmlns:a16="http://schemas.microsoft.com/office/drawing/2014/main" id="{00000000-0008-0000-0000-000099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10" name="TextBox 409">
          <a:extLst>
            <a:ext uri="{FF2B5EF4-FFF2-40B4-BE49-F238E27FC236}">
              <a16:creationId xmlns:a16="http://schemas.microsoft.com/office/drawing/2014/main" id="{00000000-0008-0000-0000-00009A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11" name="TextBox 410">
          <a:extLst>
            <a:ext uri="{FF2B5EF4-FFF2-40B4-BE49-F238E27FC236}">
              <a16:creationId xmlns:a16="http://schemas.microsoft.com/office/drawing/2014/main" id="{00000000-0008-0000-0000-00009B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12" name="TextBox 411">
          <a:extLst>
            <a:ext uri="{FF2B5EF4-FFF2-40B4-BE49-F238E27FC236}">
              <a16:creationId xmlns:a16="http://schemas.microsoft.com/office/drawing/2014/main" id="{00000000-0008-0000-0000-00009C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13" name="TextBox 412">
          <a:extLst>
            <a:ext uri="{FF2B5EF4-FFF2-40B4-BE49-F238E27FC236}">
              <a16:creationId xmlns:a16="http://schemas.microsoft.com/office/drawing/2014/main" id="{00000000-0008-0000-0000-00009D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14" name="TextBox 413">
          <a:extLst>
            <a:ext uri="{FF2B5EF4-FFF2-40B4-BE49-F238E27FC236}">
              <a16:creationId xmlns:a16="http://schemas.microsoft.com/office/drawing/2014/main" id="{00000000-0008-0000-0000-00009E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15" name="TextBox 414">
          <a:extLst>
            <a:ext uri="{FF2B5EF4-FFF2-40B4-BE49-F238E27FC236}">
              <a16:creationId xmlns:a16="http://schemas.microsoft.com/office/drawing/2014/main" id="{00000000-0008-0000-0000-00009F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16" name="TextBox 415">
          <a:extLst>
            <a:ext uri="{FF2B5EF4-FFF2-40B4-BE49-F238E27FC236}">
              <a16:creationId xmlns:a16="http://schemas.microsoft.com/office/drawing/2014/main" id="{00000000-0008-0000-0000-0000A0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17" name="TextBox 416">
          <a:extLst>
            <a:ext uri="{FF2B5EF4-FFF2-40B4-BE49-F238E27FC236}">
              <a16:creationId xmlns:a16="http://schemas.microsoft.com/office/drawing/2014/main" id="{00000000-0008-0000-0000-0000A1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18" name="TextBox 417">
          <a:extLst>
            <a:ext uri="{FF2B5EF4-FFF2-40B4-BE49-F238E27FC236}">
              <a16:creationId xmlns:a16="http://schemas.microsoft.com/office/drawing/2014/main" id="{00000000-0008-0000-0000-0000A2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419" name="TextBox 418">
          <a:extLst>
            <a:ext uri="{FF2B5EF4-FFF2-40B4-BE49-F238E27FC236}">
              <a16:creationId xmlns:a16="http://schemas.microsoft.com/office/drawing/2014/main" id="{00000000-0008-0000-0000-0000A3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20" name="TextBox 419">
          <a:extLst>
            <a:ext uri="{FF2B5EF4-FFF2-40B4-BE49-F238E27FC236}">
              <a16:creationId xmlns:a16="http://schemas.microsoft.com/office/drawing/2014/main" id="{00000000-0008-0000-0000-0000A4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21" name="TextBox 420">
          <a:extLst>
            <a:ext uri="{FF2B5EF4-FFF2-40B4-BE49-F238E27FC236}">
              <a16:creationId xmlns:a16="http://schemas.microsoft.com/office/drawing/2014/main" id="{00000000-0008-0000-0000-0000A5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22" name="TextBox 421">
          <a:extLst>
            <a:ext uri="{FF2B5EF4-FFF2-40B4-BE49-F238E27FC236}">
              <a16:creationId xmlns:a16="http://schemas.microsoft.com/office/drawing/2014/main" id="{00000000-0008-0000-0000-0000A6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23" name="TextBox 422">
          <a:extLst>
            <a:ext uri="{FF2B5EF4-FFF2-40B4-BE49-F238E27FC236}">
              <a16:creationId xmlns:a16="http://schemas.microsoft.com/office/drawing/2014/main" id="{00000000-0008-0000-0000-0000A7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24" name="TextBox 423">
          <a:extLst>
            <a:ext uri="{FF2B5EF4-FFF2-40B4-BE49-F238E27FC236}">
              <a16:creationId xmlns:a16="http://schemas.microsoft.com/office/drawing/2014/main" id="{00000000-0008-0000-0000-0000A8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25" name="TextBox 424">
          <a:extLst>
            <a:ext uri="{FF2B5EF4-FFF2-40B4-BE49-F238E27FC236}">
              <a16:creationId xmlns:a16="http://schemas.microsoft.com/office/drawing/2014/main" id="{00000000-0008-0000-0000-0000A9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26" name="TextBox 425">
          <a:extLst>
            <a:ext uri="{FF2B5EF4-FFF2-40B4-BE49-F238E27FC236}">
              <a16:creationId xmlns:a16="http://schemas.microsoft.com/office/drawing/2014/main" id="{00000000-0008-0000-0000-0000AA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27" name="TextBox 426">
          <a:extLst>
            <a:ext uri="{FF2B5EF4-FFF2-40B4-BE49-F238E27FC236}">
              <a16:creationId xmlns:a16="http://schemas.microsoft.com/office/drawing/2014/main" id="{00000000-0008-0000-0000-0000AB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28" name="TextBox 427">
          <a:extLst>
            <a:ext uri="{FF2B5EF4-FFF2-40B4-BE49-F238E27FC236}">
              <a16:creationId xmlns:a16="http://schemas.microsoft.com/office/drawing/2014/main" id="{00000000-0008-0000-0000-0000AC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29" name="TextBox 428">
          <a:extLst>
            <a:ext uri="{FF2B5EF4-FFF2-40B4-BE49-F238E27FC236}">
              <a16:creationId xmlns:a16="http://schemas.microsoft.com/office/drawing/2014/main" id="{00000000-0008-0000-0000-0000AD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30" name="TextBox 429">
          <a:extLst>
            <a:ext uri="{FF2B5EF4-FFF2-40B4-BE49-F238E27FC236}">
              <a16:creationId xmlns:a16="http://schemas.microsoft.com/office/drawing/2014/main" id="{00000000-0008-0000-0000-0000AE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31" name="TextBox 430">
          <a:extLst>
            <a:ext uri="{FF2B5EF4-FFF2-40B4-BE49-F238E27FC236}">
              <a16:creationId xmlns:a16="http://schemas.microsoft.com/office/drawing/2014/main" id="{00000000-0008-0000-0000-0000AF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32" name="TextBox 431">
          <a:extLst>
            <a:ext uri="{FF2B5EF4-FFF2-40B4-BE49-F238E27FC236}">
              <a16:creationId xmlns:a16="http://schemas.microsoft.com/office/drawing/2014/main" id="{00000000-0008-0000-0000-0000B0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33" name="TextBox 432">
          <a:extLst>
            <a:ext uri="{FF2B5EF4-FFF2-40B4-BE49-F238E27FC236}">
              <a16:creationId xmlns:a16="http://schemas.microsoft.com/office/drawing/2014/main" id="{00000000-0008-0000-0000-0000B1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34" name="TextBox 433">
          <a:extLst>
            <a:ext uri="{FF2B5EF4-FFF2-40B4-BE49-F238E27FC236}">
              <a16:creationId xmlns:a16="http://schemas.microsoft.com/office/drawing/2014/main" id="{00000000-0008-0000-0000-0000B2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35" name="TextBox 434">
          <a:extLst>
            <a:ext uri="{FF2B5EF4-FFF2-40B4-BE49-F238E27FC236}">
              <a16:creationId xmlns:a16="http://schemas.microsoft.com/office/drawing/2014/main" id="{00000000-0008-0000-0000-0000B3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36" name="TextBox 435">
          <a:extLst>
            <a:ext uri="{FF2B5EF4-FFF2-40B4-BE49-F238E27FC236}">
              <a16:creationId xmlns:a16="http://schemas.microsoft.com/office/drawing/2014/main" id="{00000000-0008-0000-0000-0000B4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37" name="TextBox 436">
          <a:extLst>
            <a:ext uri="{FF2B5EF4-FFF2-40B4-BE49-F238E27FC236}">
              <a16:creationId xmlns:a16="http://schemas.microsoft.com/office/drawing/2014/main" id="{00000000-0008-0000-0000-0000B5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38" name="TextBox 437">
          <a:extLst>
            <a:ext uri="{FF2B5EF4-FFF2-40B4-BE49-F238E27FC236}">
              <a16:creationId xmlns:a16="http://schemas.microsoft.com/office/drawing/2014/main" id="{00000000-0008-0000-0000-0000B6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39" name="TextBox 438">
          <a:extLst>
            <a:ext uri="{FF2B5EF4-FFF2-40B4-BE49-F238E27FC236}">
              <a16:creationId xmlns:a16="http://schemas.microsoft.com/office/drawing/2014/main" id="{00000000-0008-0000-0000-0000B7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40" name="TextBox 439">
          <a:extLst>
            <a:ext uri="{FF2B5EF4-FFF2-40B4-BE49-F238E27FC236}">
              <a16:creationId xmlns:a16="http://schemas.microsoft.com/office/drawing/2014/main" id="{00000000-0008-0000-0000-0000B8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41" name="TextBox 440">
          <a:extLst>
            <a:ext uri="{FF2B5EF4-FFF2-40B4-BE49-F238E27FC236}">
              <a16:creationId xmlns:a16="http://schemas.microsoft.com/office/drawing/2014/main" id="{00000000-0008-0000-0000-0000B9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42" name="TextBox 441">
          <a:extLst>
            <a:ext uri="{FF2B5EF4-FFF2-40B4-BE49-F238E27FC236}">
              <a16:creationId xmlns:a16="http://schemas.microsoft.com/office/drawing/2014/main" id="{00000000-0008-0000-0000-0000BA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43" name="TextBox 442">
          <a:extLst>
            <a:ext uri="{FF2B5EF4-FFF2-40B4-BE49-F238E27FC236}">
              <a16:creationId xmlns:a16="http://schemas.microsoft.com/office/drawing/2014/main" id="{00000000-0008-0000-0000-0000BB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44" name="TextBox 443">
          <a:extLst>
            <a:ext uri="{FF2B5EF4-FFF2-40B4-BE49-F238E27FC236}">
              <a16:creationId xmlns:a16="http://schemas.microsoft.com/office/drawing/2014/main" id="{00000000-0008-0000-0000-0000BC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45" name="TextBox 444">
          <a:extLst>
            <a:ext uri="{FF2B5EF4-FFF2-40B4-BE49-F238E27FC236}">
              <a16:creationId xmlns:a16="http://schemas.microsoft.com/office/drawing/2014/main" id="{00000000-0008-0000-0000-0000BD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46" name="TextBox 445">
          <a:extLst>
            <a:ext uri="{FF2B5EF4-FFF2-40B4-BE49-F238E27FC236}">
              <a16:creationId xmlns:a16="http://schemas.microsoft.com/office/drawing/2014/main" id="{00000000-0008-0000-0000-0000BE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47" name="TextBox 446">
          <a:extLst>
            <a:ext uri="{FF2B5EF4-FFF2-40B4-BE49-F238E27FC236}">
              <a16:creationId xmlns:a16="http://schemas.microsoft.com/office/drawing/2014/main" id="{00000000-0008-0000-0000-0000BF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48" name="TextBox 447">
          <a:extLst>
            <a:ext uri="{FF2B5EF4-FFF2-40B4-BE49-F238E27FC236}">
              <a16:creationId xmlns:a16="http://schemas.microsoft.com/office/drawing/2014/main" id="{00000000-0008-0000-0000-0000C0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49" name="TextBox 448">
          <a:extLst>
            <a:ext uri="{FF2B5EF4-FFF2-40B4-BE49-F238E27FC236}">
              <a16:creationId xmlns:a16="http://schemas.microsoft.com/office/drawing/2014/main" id="{00000000-0008-0000-0000-0000C1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50" name="TextBox 449">
          <a:extLst>
            <a:ext uri="{FF2B5EF4-FFF2-40B4-BE49-F238E27FC236}">
              <a16:creationId xmlns:a16="http://schemas.microsoft.com/office/drawing/2014/main" id="{00000000-0008-0000-0000-0000C2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51" name="TextBox 450">
          <a:extLst>
            <a:ext uri="{FF2B5EF4-FFF2-40B4-BE49-F238E27FC236}">
              <a16:creationId xmlns:a16="http://schemas.microsoft.com/office/drawing/2014/main" id="{00000000-0008-0000-0000-0000C3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52" name="TextBox 451">
          <a:extLst>
            <a:ext uri="{FF2B5EF4-FFF2-40B4-BE49-F238E27FC236}">
              <a16:creationId xmlns:a16="http://schemas.microsoft.com/office/drawing/2014/main" id="{00000000-0008-0000-0000-0000C4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53" name="TextBox 452">
          <a:extLst>
            <a:ext uri="{FF2B5EF4-FFF2-40B4-BE49-F238E27FC236}">
              <a16:creationId xmlns:a16="http://schemas.microsoft.com/office/drawing/2014/main" id="{00000000-0008-0000-0000-0000C5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54" name="TextBox 453">
          <a:extLst>
            <a:ext uri="{FF2B5EF4-FFF2-40B4-BE49-F238E27FC236}">
              <a16:creationId xmlns:a16="http://schemas.microsoft.com/office/drawing/2014/main" id="{00000000-0008-0000-0000-0000C6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55" name="TextBox 454">
          <a:extLst>
            <a:ext uri="{FF2B5EF4-FFF2-40B4-BE49-F238E27FC236}">
              <a16:creationId xmlns:a16="http://schemas.microsoft.com/office/drawing/2014/main" id="{00000000-0008-0000-0000-0000C7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56" name="TextBox 455">
          <a:extLst>
            <a:ext uri="{FF2B5EF4-FFF2-40B4-BE49-F238E27FC236}">
              <a16:creationId xmlns:a16="http://schemas.microsoft.com/office/drawing/2014/main" id="{00000000-0008-0000-0000-0000C8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57" name="TextBox 456">
          <a:extLst>
            <a:ext uri="{FF2B5EF4-FFF2-40B4-BE49-F238E27FC236}">
              <a16:creationId xmlns:a16="http://schemas.microsoft.com/office/drawing/2014/main" id="{00000000-0008-0000-0000-0000C9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58" name="TextBox 457">
          <a:extLst>
            <a:ext uri="{FF2B5EF4-FFF2-40B4-BE49-F238E27FC236}">
              <a16:creationId xmlns:a16="http://schemas.microsoft.com/office/drawing/2014/main" id="{00000000-0008-0000-0000-0000CA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59" name="TextBox 458">
          <a:extLst>
            <a:ext uri="{FF2B5EF4-FFF2-40B4-BE49-F238E27FC236}">
              <a16:creationId xmlns:a16="http://schemas.microsoft.com/office/drawing/2014/main" id="{00000000-0008-0000-0000-0000CB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60" name="TextBox 459">
          <a:extLst>
            <a:ext uri="{FF2B5EF4-FFF2-40B4-BE49-F238E27FC236}">
              <a16:creationId xmlns:a16="http://schemas.microsoft.com/office/drawing/2014/main" id="{00000000-0008-0000-0000-0000CC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61" name="TextBox 460">
          <a:extLst>
            <a:ext uri="{FF2B5EF4-FFF2-40B4-BE49-F238E27FC236}">
              <a16:creationId xmlns:a16="http://schemas.microsoft.com/office/drawing/2014/main" id="{00000000-0008-0000-0000-0000CD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62" name="TextBox 461">
          <a:extLst>
            <a:ext uri="{FF2B5EF4-FFF2-40B4-BE49-F238E27FC236}">
              <a16:creationId xmlns:a16="http://schemas.microsoft.com/office/drawing/2014/main" id="{00000000-0008-0000-0000-0000CE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63" name="TextBox 462">
          <a:extLst>
            <a:ext uri="{FF2B5EF4-FFF2-40B4-BE49-F238E27FC236}">
              <a16:creationId xmlns:a16="http://schemas.microsoft.com/office/drawing/2014/main" id="{00000000-0008-0000-0000-0000CF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64" name="TextBox 463">
          <a:extLst>
            <a:ext uri="{FF2B5EF4-FFF2-40B4-BE49-F238E27FC236}">
              <a16:creationId xmlns:a16="http://schemas.microsoft.com/office/drawing/2014/main" id="{00000000-0008-0000-0000-0000D0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65" name="TextBox 464">
          <a:extLst>
            <a:ext uri="{FF2B5EF4-FFF2-40B4-BE49-F238E27FC236}">
              <a16:creationId xmlns:a16="http://schemas.microsoft.com/office/drawing/2014/main" id="{00000000-0008-0000-0000-0000D1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66" name="TextBox 465">
          <a:extLst>
            <a:ext uri="{FF2B5EF4-FFF2-40B4-BE49-F238E27FC236}">
              <a16:creationId xmlns:a16="http://schemas.microsoft.com/office/drawing/2014/main" id="{00000000-0008-0000-0000-0000D2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67" name="TextBox 466">
          <a:extLst>
            <a:ext uri="{FF2B5EF4-FFF2-40B4-BE49-F238E27FC236}">
              <a16:creationId xmlns:a16="http://schemas.microsoft.com/office/drawing/2014/main" id="{00000000-0008-0000-0000-0000D3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68" name="TextBox 467">
          <a:extLst>
            <a:ext uri="{FF2B5EF4-FFF2-40B4-BE49-F238E27FC236}">
              <a16:creationId xmlns:a16="http://schemas.microsoft.com/office/drawing/2014/main" id="{00000000-0008-0000-0000-0000D4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69" name="TextBox 468">
          <a:extLst>
            <a:ext uri="{FF2B5EF4-FFF2-40B4-BE49-F238E27FC236}">
              <a16:creationId xmlns:a16="http://schemas.microsoft.com/office/drawing/2014/main" id="{00000000-0008-0000-0000-0000D5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70" name="TextBox 469">
          <a:extLst>
            <a:ext uri="{FF2B5EF4-FFF2-40B4-BE49-F238E27FC236}">
              <a16:creationId xmlns:a16="http://schemas.microsoft.com/office/drawing/2014/main" id="{00000000-0008-0000-0000-0000D6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71" name="TextBox 470">
          <a:extLst>
            <a:ext uri="{FF2B5EF4-FFF2-40B4-BE49-F238E27FC236}">
              <a16:creationId xmlns:a16="http://schemas.microsoft.com/office/drawing/2014/main" id="{00000000-0008-0000-0000-0000D7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72" name="TextBox 471">
          <a:extLst>
            <a:ext uri="{FF2B5EF4-FFF2-40B4-BE49-F238E27FC236}">
              <a16:creationId xmlns:a16="http://schemas.microsoft.com/office/drawing/2014/main" id="{00000000-0008-0000-0000-0000D8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73" name="TextBox 472">
          <a:extLst>
            <a:ext uri="{FF2B5EF4-FFF2-40B4-BE49-F238E27FC236}">
              <a16:creationId xmlns:a16="http://schemas.microsoft.com/office/drawing/2014/main" id="{00000000-0008-0000-0000-0000D9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74" name="TextBox 473">
          <a:extLst>
            <a:ext uri="{FF2B5EF4-FFF2-40B4-BE49-F238E27FC236}">
              <a16:creationId xmlns:a16="http://schemas.microsoft.com/office/drawing/2014/main" id="{00000000-0008-0000-0000-0000DA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75" name="TextBox 474">
          <a:extLst>
            <a:ext uri="{FF2B5EF4-FFF2-40B4-BE49-F238E27FC236}">
              <a16:creationId xmlns:a16="http://schemas.microsoft.com/office/drawing/2014/main" id="{00000000-0008-0000-0000-0000DB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76" name="TextBox 475">
          <a:extLst>
            <a:ext uri="{FF2B5EF4-FFF2-40B4-BE49-F238E27FC236}">
              <a16:creationId xmlns:a16="http://schemas.microsoft.com/office/drawing/2014/main" id="{00000000-0008-0000-0000-0000DC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77" name="TextBox 476">
          <a:extLst>
            <a:ext uri="{FF2B5EF4-FFF2-40B4-BE49-F238E27FC236}">
              <a16:creationId xmlns:a16="http://schemas.microsoft.com/office/drawing/2014/main" id="{00000000-0008-0000-0000-0000DD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78" name="TextBox 477">
          <a:extLst>
            <a:ext uri="{FF2B5EF4-FFF2-40B4-BE49-F238E27FC236}">
              <a16:creationId xmlns:a16="http://schemas.microsoft.com/office/drawing/2014/main" id="{00000000-0008-0000-0000-0000DE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79" name="TextBox 478">
          <a:extLst>
            <a:ext uri="{FF2B5EF4-FFF2-40B4-BE49-F238E27FC236}">
              <a16:creationId xmlns:a16="http://schemas.microsoft.com/office/drawing/2014/main" id="{00000000-0008-0000-0000-0000DF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80" name="TextBox 479">
          <a:extLst>
            <a:ext uri="{FF2B5EF4-FFF2-40B4-BE49-F238E27FC236}">
              <a16:creationId xmlns:a16="http://schemas.microsoft.com/office/drawing/2014/main" id="{00000000-0008-0000-0000-0000E0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81" name="TextBox 480">
          <a:extLst>
            <a:ext uri="{FF2B5EF4-FFF2-40B4-BE49-F238E27FC236}">
              <a16:creationId xmlns:a16="http://schemas.microsoft.com/office/drawing/2014/main" id="{00000000-0008-0000-0000-0000E1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82" name="TextBox 481">
          <a:extLst>
            <a:ext uri="{FF2B5EF4-FFF2-40B4-BE49-F238E27FC236}">
              <a16:creationId xmlns:a16="http://schemas.microsoft.com/office/drawing/2014/main" id="{00000000-0008-0000-0000-0000E2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83" name="TextBox 482">
          <a:extLst>
            <a:ext uri="{FF2B5EF4-FFF2-40B4-BE49-F238E27FC236}">
              <a16:creationId xmlns:a16="http://schemas.microsoft.com/office/drawing/2014/main" id="{00000000-0008-0000-0000-0000E3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84" name="TextBox 483">
          <a:extLst>
            <a:ext uri="{FF2B5EF4-FFF2-40B4-BE49-F238E27FC236}">
              <a16:creationId xmlns:a16="http://schemas.microsoft.com/office/drawing/2014/main" id="{00000000-0008-0000-0000-0000E4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85" name="TextBox 484">
          <a:extLst>
            <a:ext uri="{FF2B5EF4-FFF2-40B4-BE49-F238E27FC236}">
              <a16:creationId xmlns:a16="http://schemas.microsoft.com/office/drawing/2014/main" id="{00000000-0008-0000-0000-0000E5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86" name="TextBox 485">
          <a:extLst>
            <a:ext uri="{FF2B5EF4-FFF2-40B4-BE49-F238E27FC236}">
              <a16:creationId xmlns:a16="http://schemas.microsoft.com/office/drawing/2014/main" id="{00000000-0008-0000-0000-0000E6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87" name="TextBox 486">
          <a:extLst>
            <a:ext uri="{FF2B5EF4-FFF2-40B4-BE49-F238E27FC236}">
              <a16:creationId xmlns:a16="http://schemas.microsoft.com/office/drawing/2014/main" id="{00000000-0008-0000-0000-0000E7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88" name="TextBox 487">
          <a:extLst>
            <a:ext uri="{FF2B5EF4-FFF2-40B4-BE49-F238E27FC236}">
              <a16:creationId xmlns:a16="http://schemas.microsoft.com/office/drawing/2014/main" id="{00000000-0008-0000-0000-0000E8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89" name="TextBox 488">
          <a:extLst>
            <a:ext uri="{FF2B5EF4-FFF2-40B4-BE49-F238E27FC236}">
              <a16:creationId xmlns:a16="http://schemas.microsoft.com/office/drawing/2014/main" id="{00000000-0008-0000-0000-0000E9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90" name="TextBox 489">
          <a:extLst>
            <a:ext uri="{FF2B5EF4-FFF2-40B4-BE49-F238E27FC236}">
              <a16:creationId xmlns:a16="http://schemas.microsoft.com/office/drawing/2014/main" id="{00000000-0008-0000-0000-0000EA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491" name="TextBox 490">
          <a:extLst>
            <a:ext uri="{FF2B5EF4-FFF2-40B4-BE49-F238E27FC236}">
              <a16:creationId xmlns:a16="http://schemas.microsoft.com/office/drawing/2014/main" id="{00000000-0008-0000-0000-0000EB01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492" name="TextBox 491">
          <a:extLst>
            <a:ext uri="{FF2B5EF4-FFF2-40B4-BE49-F238E27FC236}">
              <a16:creationId xmlns:a16="http://schemas.microsoft.com/office/drawing/2014/main" id="{00000000-0008-0000-0000-0000EC01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493" name="TextBox 492">
          <a:extLst>
            <a:ext uri="{FF2B5EF4-FFF2-40B4-BE49-F238E27FC236}">
              <a16:creationId xmlns:a16="http://schemas.microsoft.com/office/drawing/2014/main" id="{00000000-0008-0000-0000-0000ED01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494" name="TextBox 493">
          <a:extLst>
            <a:ext uri="{FF2B5EF4-FFF2-40B4-BE49-F238E27FC236}">
              <a16:creationId xmlns:a16="http://schemas.microsoft.com/office/drawing/2014/main" id="{00000000-0008-0000-0000-0000EE01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495" name="TextBox 494">
          <a:extLst>
            <a:ext uri="{FF2B5EF4-FFF2-40B4-BE49-F238E27FC236}">
              <a16:creationId xmlns:a16="http://schemas.microsoft.com/office/drawing/2014/main" id="{00000000-0008-0000-0000-0000EF01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496" name="TextBox 495">
          <a:extLst>
            <a:ext uri="{FF2B5EF4-FFF2-40B4-BE49-F238E27FC236}">
              <a16:creationId xmlns:a16="http://schemas.microsoft.com/office/drawing/2014/main" id="{00000000-0008-0000-0000-0000F001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497" name="TextBox 496">
          <a:extLst>
            <a:ext uri="{FF2B5EF4-FFF2-40B4-BE49-F238E27FC236}">
              <a16:creationId xmlns:a16="http://schemas.microsoft.com/office/drawing/2014/main" id="{00000000-0008-0000-0000-0000F101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498" name="TextBox 497">
          <a:extLst>
            <a:ext uri="{FF2B5EF4-FFF2-40B4-BE49-F238E27FC236}">
              <a16:creationId xmlns:a16="http://schemas.microsoft.com/office/drawing/2014/main" id="{00000000-0008-0000-0000-0000F201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499" name="TextBox 498">
          <a:extLst>
            <a:ext uri="{FF2B5EF4-FFF2-40B4-BE49-F238E27FC236}">
              <a16:creationId xmlns:a16="http://schemas.microsoft.com/office/drawing/2014/main" id="{00000000-0008-0000-0000-0000F301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500" name="TextBox 499">
          <a:extLst>
            <a:ext uri="{FF2B5EF4-FFF2-40B4-BE49-F238E27FC236}">
              <a16:creationId xmlns:a16="http://schemas.microsoft.com/office/drawing/2014/main" id="{00000000-0008-0000-0000-0000F401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501" name="TextBox 500">
          <a:extLst>
            <a:ext uri="{FF2B5EF4-FFF2-40B4-BE49-F238E27FC236}">
              <a16:creationId xmlns:a16="http://schemas.microsoft.com/office/drawing/2014/main" id="{00000000-0008-0000-0000-0000F501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502" name="TextBox 501">
          <a:extLst>
            <a:ext uri="{FF2B5EF4-FFF2-40B4-BE49-F238E27FC236}">
              <a16:creationId xmlns:a16="http://schemas.microsoft.com/office/drawing/2014/main" id="{00000000-0008-0000-0000-0000F601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503" name="TextBox 502">
          <a:extLst>
            <a:ext uri="{FF2B5EF4-FFF2-40B4-BE49-F238E27FC236}">
              <a16:creationId xmlns:a16="http://schemas.microsoft.com/office/drawing/2014/main" id="{00000000-0008-0000-0000-0000F701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04" name="TextBox 503">
          <a:extLst>
            <a:ext uri="{FF2B5EF4-FFF2-40B4-BE49-F238E27FC236}">
              <a16:creationId xmlns:a16="http://schemas.microsoft.com/office/drawing/2014/main" id="{00000000-0008-0000-0000-0000F801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05" name="TextBox 504">
          <a:extLst>
            <a:ext uri="{FF2B5EF4-FFF2-40B4-BE49-F238E27FC236}">
              <a16:creationId xmlns:a16="http://schemas.microsoft.com/office/drawing/2014/main" id="{00000000-0008-0000-0000-0000F901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06" name="TextBox 505">
          <a:extLst>
            <a:ext uri="{FF2B5EF4-FFF2-40B4-BE49-F238E27FC236}">
              <a16:creationId xmlns:a16="http://schemas.microsoft.com/office/drawing/2014/main" id="{00000000-0008-0000-0000-0000FA01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07" name="TextBox 506">
          <a:extLst>
            <a:ext uri="{FF2B5EF4-FFF2-40B4-BE49-F238E27FC236}">
              <a16:creationId xmlns:a16="http://schemas.microsoft.com/office/drawing/2014/main" id="{00000000-0008-0000-0000-0000FB01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08" name="TextBox 507">
          <a:extLst>
            <a:ext uri="{FF2B5EF4-FFF2-40B4-BE49-F238E27FC236}">
              <a16:creationId xmlns:a16="http://schemas.microsoft.com/office/drawing/2014/main" id="{00000000-0008-0000-0000-0000FC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09" name="TextBox 508">
          <a:extLst>
            <a:ext uri="{FF2B5EF4-FFF2-40B4-BE49-F238E27FC236}">
              <a16:creationId xmlns:a16="http://schemas.microsoft.com/office/drawing/2014/main" id="{00000000-0008-0000-0000-0000FD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10" name="TextBox 509">
          <a:extLst>
            <a:ext uri="{FF2B5EF4-FFF2-40B4-BE49-F238E27FC236}">
              <a16:creationId xmlns:a16="http://schemas.microsoft.com/office/drawing/2014/main" id="{00000000-0008-0000-0000-0000FE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11" name="TextBox 510">
          <a:extLst>
            <a:ext uri="{FF2B5EF4-FFF2-40B4-BE49-F238E27FC236}">
              <a16:creationId xmlns:a16="http://schemas.microsoft.com/office/drawing/2014/main" id="{00000000-0008-0000-0000-0000FF01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12" name="TextBox 511">
          <a:extLst>
            <a:ext uri="{FF2B5EF4-FFF2-40B4-BE49-F238E27FC236}">
              <a16:creationId xmlns:a16="http://schemas.microsoft.com/office/drawing/2014/main" id="{00000000-0008-0000-0000-000000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13" name="TextBox 512">
          <a:extLst>
            <a:ext uri="{FF2B5EF4-FFF2-40B4-BE49-F238E27FC236}">
              <a16:creationId xmlns:a16="http://schemas.microsoft.com/office/drawing/2014/main" id="{00000000-0008-0000-0000-000001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14" name="TextBox 513">
          <a:extLst>
            <a:ext uri="{FF2B5EF4-FFF2-40B4-BE49-F238E27FC236}">
              <a16:creationId xmlns:a16="http://schemas.microsoft.com/office/drawing/2014/main" id="{00000000-0008-0000-0000-000002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15" name="TextBox 514">
          <a:extLst>
            <a:ext uri="{FF2B5EF4-FFF2-40B4-BE49-F238E27FC236}">
              <a16:creationId xmlns:a16="http://schemas.microsoft.com/office/drawing/2014/main" id="{00000000-0008-0000-0000-000003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16" name="TextBox 515">
          <a:extLst>
            <a:ext uri="{FF2B5EF4-FFF2-40B4-BE49-F238E27FC236}">
              <a16:creationId xmlns:a16="http://schemas.microsoft.com/office/drawing/2014/main" id="{00000000-0008-0000-0000-000004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17" name="TextBox 516">
          <a:extLst>
            <a:ext uri="{FF2B5EF4-FFF2-40B4-BE49-F238E27FC236}">
              <a16:creationId xmlns:a16="http://schemas.microsoft.com/office/drawing/2014/main" id="{00000000-0008-0000-0000-000005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18" name="TextBox 517">
          <a:extLst>
            <a:ext uri="{FF2B5EF4-FFF2-40B4-BE49-F238E27FC236}">
              <a16:creationId xmlns:a16="http://schemas.microsoft.com/office/drawing/2014/main" id="{00000000-0008-0000-0000-000006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19" name="TextBox 518">
          <a:extLst>
            <a:ext uri="{FF2B5EF4-FFF2-40B4-BE49-F238E27FC236}">
              <a16:creationId xmlns:a16="http://schemas.microsoft.com/office/drawing/2014/main" id="{00000000-0008-0000-0000-000007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20" name="TextBox 519">
          <a:extLst>
            <a:ext uri="{FF2B5EF4-FFF2-40B4-BE49-F238E27FC236}">
              <a16:creationId xmlns:a16="http://schemas.microsoft.com/office/drawing/2014/main" id="{00000000-0008-0000-0000-000008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21" name="TextBox 520">
          <a:extLst>
            <a:ext uri="{FF2B5EF4-FFF2-40B4-BE49-F238E27FC236}">
              <a16:creationId xmlns:a16="http://schemas.microsoft.com/office/drawing/2014/main" id="{00000000-0008-0000-0000-000009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22" name="TextBox 521">
          <a:extLst>
            <a:ext uri="{FF2B5EF4-FFF2-40B4-BE49-F238E27FC236}">
              <a16:creationId xmlns:a16="http://schemas.microsoft.com/office/drawing/2014/main" id="{00000000-0008-0000-0000-00000A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23" name="TextBox 522">
          <a:extLst>
            <a:ext uri="{FF2B5EF4-FFF2-40B4-BE49-F238E27FC236}">
              <a16:creationId xmlns:a16="http://schemas.microsoft.com/office/drawing/2014/main" id="{00000000-0008-0000-0000-00000B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24" name="TextBox 523">
          <a:extLst>
            <a:ext uri="{FF2B5EF4-FFF2-40B4-BE49-F238E27FC236}">
              <a16:creationId xmlns:a16="http://schemas.microsoft.com/office/drawing/2014/main" id="{00000000-0008-0000-0000-00000C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25" name="TextBox 524">
          <a:extLst>
            <a:ext uri="{FF2B5EF4-FFF2-40B4-BE49-F238E27FC236}">
              <a16:creationId xmlns:a16="http://schemas.microsoft.com/office/drawing/2014/main" id="{00000000-0008-0000-0000-00000D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26" name="TextBox 525">
          <a:extLst>
            <a:ext uri="{FF2B5EF4-FFF2-40B4-BE49-F238E27FC236}">
              <a16:creationId xmlns:a16="http://schemas.microsoft.com/office/drawing/2014/main" id="{00000000-0008-0000-0000-00000E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27" name="TextBox 526">
          <a:extLst>
            <a:ext uri="{FF2B5EF4-FFF2-40B4-BE49-F238E27FC236}">
              <a16:creationId xmlns:a16="http://schemas.microsoft.com/office/drawing/2014/main" id="{00000000-0008-0000-0000-00000F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528" name="TextBox 527">
          <a:extLst>
            <a:ext uri="{FF2B5EF4-FFF2-40B4-BE49-F238E27FC236}">
              <a16:creationId xmlns:a16="http://schemas.microsoft.com/office/drawing/2014/main" id="{00000000-0008-0000-0000-00001002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529" name="TextBox 528">
          <a:extLst>
            <a:ext uri="{FF2B5EF4-FFF2-40B4-BE49-F238E27FC236}">
              <a16:creationId xmlns:a16="http://schemas.microsoft.com/office/drawing/2014/main" id="{00000000-0008-0000-0000-00001102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530" name="TextBox 529">
          <a:extLst>
            <a:ext uri="{FF2B5EF4-FFF2-40B4-BE49-F238E27FC236}">
              <a16:creationId xmlns:a16="http://schemas.microsoft.com/office/drawing/2014/main" id="{00000000-0008-0000-0000-00001202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531" name="TextBox 530">
          <a:extLst>
            <a:ext uri="{FF2B5EF4-FFF2-40B4-BE49-F238E27FC236}">
              <a16:creationId xmlns:a16="http://schemas.microsoft.com/office/drawing/2014/main" id="{00000000-0008-0000-0000-00001302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32" name="TextBox 531">
          <a:extLst>
            <a:ext uri="{FF2B5EF4-FFF2-40B4-BE49-F238E27FC236}">
              <a16:creationId xmlns:a16="http://schemas.microsoft.com/office/drawing/2014/main" id="{00000000-0008-0000-0000-000014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33" name="TextBox 532">
          <a:extLst>
            <a:ext uri="{FF2B5EF4-FFF2-40B4-BE49-F238E27FC236}">
              <a16:creationId xmlns:a16="http://schemas.microsoft.com/office/drawing/2014/main" id="{00000000-0008-0000-0000-000015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34" name="TextBox 533">
          <a:extLst>
            <a:ext uri="{FF2B5EF4-FFF2-40B4-BE49-F238E27FC236}">
              <a16:creationId xmlns:a16="http://schemas.microsoft.com/office/drawing/2014/main" id="{00000000-0008-0000-0000-000016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35" name="TextBox 534">
          <a:extLst>
            <a:ext uri="{FF2B5EF4-FFF2-40B4-BE49-F238E27FC236}">
              <a16:creationId xmlns:a16="http://schemas.microsoft.com/office/drawing/2014/main" id="{00000000-0008-0000-0000-000017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36" name="TextBox 535">
          <a:extLst>
            <a:ext uri="{FF2B5EF4-FFF2-40B4-BE49-F238E27FC236}">
              <a16:creationId xmlns:a16="http://schemas.microsoft.com/office/drawing/2014/main" id="{00000000-0008-0000-0000-000018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37" name="TextBox 536">
          <a:extLst>
            <a:ext uri="{FF2B5EF4-FFF2-40B4-BE49-F238E27FC236}">
              <a16:creationId xmlns:a16="http://schemas.microsoft.com/office/drawing/2014/main" id="{00000000-0008-0000-0000-000019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38" name="TextBox 537">
          <a:extLst>
            <a:ext uri="{FF2B5EF4-FFF2-40B4-BE49-F238E27FC236}">
              <a16:creationId xmlns:a16="http://schemas.microsoft.com/office/drawing/2014/main" id="{00000000-0008-0000-0000-00001A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39" name="TextBox 538">
          <a:extLst>
            <a:ext uri="{FF2B5EF4-FFF2-40B4-BE49-F238E27FC236}">
              <a16:creationId xmlns:a16="http://schemas.microsoft.com/office/drawing/2014/main" id="{00000000-0008-0000-0000-00001B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40" name="TextBox 539">
          <a:extLst>
            <a:ext uri="{FF2B5EF4-FFF2-40B4-BE49-F238E27FC236}">
              <a16:creationId xmlns:a16="http://schemas.microsoft.com/office/drawing/2014/main" id="{00000000-0008-0000-0000-00001C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41" name="TextBox 540">
          <a:extLst>
            <a:ext uri="{FF2B5EF4-FFF2-40B4-BE49-F238E27FC236}">
              <a16:creationId xmlns:a16="http://schemas.microsoft.com/office/drawing/2014/main" id="{00000000-0008-0000-0000-00001D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42" name="TextBox 541">
          <a:extLst>
            <a:ext uri="{FF2B5EF4-FFF2-40B4-BE49-F238E27FC236}">
              <a16:creationId xmlns:a16="http://schemas.microsoft.com/office/drawing/2014/main" id="{00000000-0008-0000-0000-00001E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43" name="TextBox 542">
          <a:extLst>
            <a:ext uri="{FF2B5EF4-FFF2-40B4-BE49-F238E27FC236}">
              <a16:creationId xmlns:a16="http://schemas.microsoft.com/office/drawing/2014/main" id="{00000000-0008-0000-0000-00001F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44" name="TextBox 543">
          <a:extLst>
            <a:ext uri="{FF2B5EF4-FFF2-40B4-BE49-F238E27FC236}">
              <a16:creationId xmlns:a16="http://schemas.microsoft.com/office/drawing/2014/main" id="{00000000-0008-0000-0000-000020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45" name="TextBox 544">
          <a:extLst>
            <a:ext uri="{FF2B5EF4-FFF2-40B4-BE49-F238E27FC236}">
              <a16:creationId xmlns:a16="http://schemas.microsoft.com/office/drawing/2014/main" id="{00000000-0008-0000-0000-000021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46" name="TextBox 545">
          <a:extLst>
            <a:ext uri="{FF2B5EF4-FFF2-40B4-BE49-F238E27FC236}">
              <a16:creationId xmlns:a16="http://schemas.microsoft.com/office/drawing/2014/main" id="{00000000-0008-0000-0000-000022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47" name="TextBox 546">
          <a:extLst>
            <a:ext uri="{FF2B5EF4-FFF2-40B4-BE49-F238E27FC236}">
              <a16:creationId xmlns:a16="http://schemas.microsoft.com/office/drawing/2014/main" id="{00000000-0008-0000-0000-000023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48" name="TextBox 547">
          <a:extLst>
            <a:ext uri="{FF2B5EF4-FFF2-40B4-BE49-F238E27FC236}">
              <a16:creationId xmlns:a16="http://schemas.microsoft.com/office/drawing/2014/main" id="{00000000-0008-0000-0000-000024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49" name="TextBox 548">
          <a:extLst>
            <a:ext uri="{FF2B5EF4-FFF2-40B4-BE49-F238E27FC236}">
              <a16:creationId xmlns:a16="http://schemas.microsoft.com/office/drawing/2014/main" id="{00000000-0008-0000-0000-000025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50" name="TextBox 549">
          <a:extLst>
            <a:ext uri="{FF2B5EF4-FFF2-40B4-BE49-F238E27FC236}">
              <a16:creationId xmlns:a16="http://schemas.microsoft.com/office/drawing/2014/main" id="{00000000-0008-0000-0000-000026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51" name="TextBox 550">
          <a:extLst>
            <a:ext uri="{FF2B5EF4-FFF2-40B4-BE49-F238E27FC236}">
              <a16:creationId xmlns:a16="http://schemas.microsoft.com/office/drawing/2014/main" id="{00000000-0008-0000-0000-000027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52" name="TextBox 551">
          <a:extLst>
            <a:ext uri="{FF2B5EF4-FFF2-40B4-BE49-F238E27FC236}">
              <a16:creationId xmlns:a16="http://schemas.microsoft.com/office/drawing/2014/main" id="{00000000-0008-0000-0000-000028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53" name="TextBox 552">
          <a:extLst>
            <a:ext uri="{FF2B5EF4-FFF2-40B4-BE49-F238E27FC236}">
              <a16:creationId xmlns:a16="http://schemas.microsoft.com/office/drawing/2014/main" id="{00000000-0008-0000-0000-000029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54" name="TextBox 553">
          <a:extLst>
            <a:ext uri="{FF2B5EF4-FFF2-40B4-BE49-F238E27FC236}">
              <a16:creationId xmlns:a16="http://schemas.microsoft.com/office/drawing/2014/main" id="{00000000-0008-0000-0000-00002A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55" name="TextBox 554">
          <a:extLst>
            <a:ext uri="{FF2B5EF4-FFF2-40B4-BE49-F238E27FC236}">
              <a16:creationId xmlns:a16="http://schemas.microsoft.com/office/drawing/2014/main" id="{00000000-0008-0000-0000-00002B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56" name="TextBox 555">
          <a:extLst>
            <a:ext uri="{FF2B5EF4-FFF2-40B4-BE49-F238E27FC236}">
              <a16:creationId xmlns:a16="http://schemas.microsoft.com/office/drawing/2014/main" id="{00000000-0008-0000-0000-00002C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57" name="TextBox 556">
          <a:extLst>
            <a:ext uri="{FF2B5EF4-FFF2-40B4-BE49-F238E27FC236}">
              <a16:creationId xmlns:a16="http://schemas.microsoft.com/office/drawing/2014/main" id="{00000000-0008-0000-0000-00002D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58" name="TextBox 557">
          <a:extLst>
            <a:ext uri="{FF2B5EF4-FFF2-40B4-BE49-F238E27FC236}">
              <a16:creationId xmlns:a16="http://schemas.microsoft.com/office/drawing/2014/main" id="{00000000-0008-0000-0000-00002E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59" name="TextBox 558">
          <a:extLst>
            <a:ext uri="{FF2B5EF4-FFF2-40B4-BE49-F238E27FC236}">
              <a16:creationId xmlns:a16="http://schemas.microsoft.com/office/drawing/2014/main" id="{00000000-0008-0000-0000-00002F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60" name="TextBox 559">
          <a:extLst>
            <a:ext uri="{FF2B5EF4-FFF2-40B4-BE49-F238E27FC236}">
              <a16:creationId xmlns:a16="http://schemas.microsoft.com/office/drawing/2014/main" id="{00000000-0008-0000-0000-000030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61" name="TextBox 560">
          <a:extLst>
            <a:ext uri="{FF2B5EF4-FFF2-40B4-BE49-F238E27FC236}">
              <a16:creationId xmlns:a16="http://schemas.microsoft.com/office/drawing/2014/main" id="{00000000-0008-0000-0000-000031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62" name="TextBox 561">
          <a:extLst>
            <a:ext uri="{FF2B5EF4-FFF2-40B4-BE49-F238E27FC236}">
              <a16:creationId xmlns:a16="http://schemas.microsoft.com/office/drawing/2014/main" id="{00000000-0008-0000-0000-000032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63" name="TextBox 562">
          <a:extLst>
            <a:ext uri="{FF2B5EF4-FFF2-40B4-BE49-F238E27FC236}">
              <a16:creationId xmlns:a16="http://schemas.microsoft.com/office/drawing/2014/main" id="{00000000-0008-0000-0000-000033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64" name="TextBox 563">
          <a:extLst>
            <a:ext uri="{FF2B5EF4-FFF2-40B4-BE49-F238E27FC236}">
              <a16:creationId xmlns:a16="http://schemas.microsoft.com/office/drawing/2014/main" id="{00000000-0008-0000-0000-000034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65" name="TextBox 564">
          <a:extLst>
            <a:ext uri="{FF2B5EF4-FFF2-40B4-BE49-F238E27FC236}">
              <a16:creationId xmlns:a16="http://schemas.microsoft.com/office/drawing/2014/main" id="{00000000-0008-0000-0000-000035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66" name="TextBox 565">
          <a:extLst>
            <a:ext uri="{FF2B5EF4-FFF2-40B4-BE49-F238E27FC236}">
              <a16:creationId xmlns:a16="http://schemas.microsoft.com/office/drawing/2014/main" id="{00000000-0008-0000-0000-000036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67" name="TextBox 566">
          <a:extLst>
            <a:ext uri="{FF2B5EF4-FFF2-40B4-BE49-F238E27FC236}">
              <a16:creationId xmlns:a16="http://schemas.microsoft.com/office/drawing/2014/main" id="{00000000-0008-0000-0000-000037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68" name="TextBox 567">
          <a:extLst>
            <a:ext uri="{FF2B5EF4-FFF2-40B4-BE49-F238E27FC236}">
              <a16:creationId xmlns:a16="http://schemas.microsoft.com/office/drawing/2014/main" id="{00000000-0008-0000-0000-000038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69" name="TextBox 568">
          <a:extLst>
            <a:ext uri="{FF2B5EF4-FFF2-40B4-BE49-F238E27FC236}">
              <a16:creationId xmlns:a16="http://schemas.microsoft.com/office/drawing/2014/main" id="{00000000-0008-0000-0000-000039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70" name="TextBox 569">
          <a:extLst>
            <a:ext uri="{FF2B5EF4-FFF2-40B4-BE49-F238E27FC236}">
              <a16:creationId xmlns:a16="http://schemas.microsoft.com/office/drawing/2014/main" id="{00000000-0008-0000-0000-00003A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71" name="TextBox 570">
          <a:extLst>
            <a:ext uri="{FF2B5EF4-FFF2-40B4-BE49-F238E27FC236}">
              <a16:creationId xmlns:a16="http://schemas.microsoft.com/office/drawing/2014/main" id="{00000000-0008-0000-0000-00003B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72" name="TextBox 571">
          <a:extLst>
            <a:ext uri="{FF2B5EF4-FFF2-40B4-BE49-F238E27FC236}">
              <a16:creationId xmlns:a16="http://schemas.microsoft.com/office/drawing/2014/main" id="{00000000-0008-0000-0000-00003C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73" name="TextBox 572">
          <a:extLst>
            <a:ext uri="{FF2B5EF4-FFF2-40B4-BE49-F238E27FC236}">
              <a16:creationId xmlns:a16="http://schemas.microsoft.com/office/drawing/2014/main" id="{00000000-0008-0000-0000-00003D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74" name="TextBox 573">
          <a:extLst>
            <a:ext uri="{FF2B5EF4-FFF2-40B4-BE49-F238E27FC236}">
              <a16:creationId xmlns:a16="http://schemas.microsoft.com/office/drawing/2014/main" id="{00000000-0008-0000-0000-00003E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75" name="TextBox 574">
          <a:extLst>
            <a:ext uri="{FF2B5EF4-FFF2-40B4-BE49-F238E27FC236}">
              <a16:creationId xmlns:a16="http://schemas.microsoft.com/office/drawing/2014/main" id="{00000000-0008-0000-0000-00003F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76" name="TextBox 575">
          <a:extLst>
            <a:ext uri="{FF2B5EF4-FFF2-40B4-BE49-F238E27FC236}">
              <a16:creationId xmlns:a16="http://schemas.microsoft.com/office/drawing/2014/main" id="{00000000-0008-0000-0000-000040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77" name="TextBox 576">
          <a:extLst>
            <a:ext uri="{FF2B5EF4-FFF2-40B4-BE49-F238E27FC236}">
              <a16:creationId xmlns:a16="http://schemas.microsoft.com/office/drawing/2014/main" id="{00000000-0008-0000-0000-000041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78" name="TextBox 577">
          <a:extLst>
            <a:ext uri="{FF2B5EF4-FFF2-40B4-BE49-F238E27FC236}">
              <a16:creationId xmlns:a16="http://schemas.microsoft.com/office/drawing/2014/main" id="{00000000-0008-0000-0000-000042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579" name="TextBox 578">
          <a:extLst>
            <a:ext uri="{FF2B5EF4-FFF2-40B4-BE49-F238E27FC236}">
              <a16:creationId xmlns:a16="http://schemas.microsoft.com/office/drawing/2014/main" id="{00000000-0008-0000-0000-000043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80" name="TextBox 579">
          <a:extLst>
            <a:ext uri="{FF2B5EF4-FFF2-40B4-BE49-F238E27FC236}">
              <a16:creationId xmlns:a16="http://schemas.microsoft.com/office/drawing/2014/main" id="{00000000-0008-0000-0000-000044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81" name="TextBox 580">
          <a:extLst>
            <a:ext uri="{FF2B5EF4-FFF2-40B4-BE49-F238E27FC236}">
              <a16:creationId xmlns:a16="http://schemas.microsoft.com/office/drawing/2014/main" id="{00000000-0008-0000-0000-000045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82" name="TextBox 581">
          <a:extLst>
            <a:ext uri="{FF2B5EF4-FFF2-40B4-BE49-F238E27FC236}">
              <a16:creationId xmlns:a16="http://schemas.microsoft.com/office/drawing/2014/main" id="{00000000-0008-0000-0000-000046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83" name="TextBox 582">
          <a:extLst>
            <a:ext uri="{FF2B5EF4-FFF2-40B4-BE49-F238E27FC236}">
              <a16:creationId xmlns:a16="http://schemas.microsoft.com/office/drawing/2014/main" id="{00000000-0008-0000-0000-000047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84" name="TextBox 583">
          <a:extLst>
            <a:ext uri="{FF2B5EF4-FFF2-40B4-BE49-F238E27FC236}">
              <a16:creationId xmlns:a16="http://schemas.microsoft.com/office/drawing/2014/main" id="{00000000-0008-0000-0000-000048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85" name="TextBox 584">
          <a:extLst>
            <a:ext uri="{FF2B5EF4-FFF2-40B4-BE49-F238E27FC236}">
              <a16:creationId xmlns:a16="http://schemas.microsoft.com/office/drawing/2014/main" id="{00000000-0008-0000-0000-000049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86" name="TextBox 585">
          <a:extLst>
            <a:ext uri="{FF2B5EF4-FFF2-40B4-BE49-F238E27FC236}">
              <a16:creationId xmlns:a16="http://schemas.microsoft.com/office/drawing/2014/main" id="{00000000-0008-0000-0000-00004A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87" name="TextBox 586">
          <a:extLst>
            <a:ext uri="{FF2B5EF4-FFF2-40B4-BE49-F238E27FC236}">
              <a16:creationId xmlns:a16="http://schemas.microsoft.com/office/drawing/2014/main" id="{00000000-0008-0000-0000-00004B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88" name="TextBox 587">
          <a:extLst>
            <a:ext uri="{FF2B5EF4-FFF2-40B4-BE49-F238E27FC236}">
              <a16:creationId xmlns:a16="http://schemas.microsoft.com/office/drawing/2014/main" id="{00000000-0008-0000-0000-00004C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89" name="TextBox 588">
          <a:extLst>
            <a:ext uri="{FF2B5EF4-FFF2-40B4-BE49-F238E27FC236}">
              <a16:creationId xmlns:a16="http://schemas.microsoft.com/office/drawing/2014/main" id="{00000000-0008-0000-0000-00004D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90" name="TextBox 589">
          <a:extLst>
            <a:ext uri="{FF2B5EF4-FFF2-40B4-BE49-F238E27FC236}">
              <a16:creationId xmlns:a16="http://schemas.microsoft.com/office/drawing/2014/main" id="{00000000-0008-0000-0000-00004E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91" name="TextBox 590">
          <a:extLst>
            <a:ext uri="{FF2B5EF4-FFF2-40B4-BE49-F238E27FC236}">
              <a16:creationId xmlns:a16="http://schemas.microsoft.com/office/drawing/2014/main" id="{00000000-0008-0000-0000-00004F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92" name="TextBox 591">
          <a:extLst>
            <a:ext uri="{FF2B5EF4-FFF2-40B4-BE49-F238E27FC236}">
              <a16:creationId xmlns:a16="http://schemas.microsoft.com/office/drawing/2014/main" id="{00000000-0008-0000-0000-000050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93" name="TextBox 592">
          <a:extLst>
            <a:ext uri="{FF2B5EF4-FFF2-40B4-BE49-F238E27FC236}">
              <a16:creationId xmlns:a16="http://schemas.microsoft.com/office/drawing/2014/main" id="{00000000-0008-0000-0000-000051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94" name="TextBox 593">
          <a:extLst>
            <a:ext uri="{FF2B5EF4-FFF2-40B4-BE49-F238E27FC236}">
              <a16:creationId xmlns:a16="http://schemas.microsoft.com/office/drawing/2014/main" id="{00000000-0008-0000-0000-000052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595" name="TextBox 594">
          <a:extLst>
            <a:ext uri="{FF2B5EF4-FFF2-40B4-BE49-F238E27FC236}">
              <a16:creationId xmlns:a16="http://schemas.microsoft.com/office/drawing/2014/main" id="{00000000-0008-0000-0000-000053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96" name="TextBox 595">
          <a:extLst>
            <a:ext uri="{FF2B5EF4-FFF2-40B4-BE49-F238E27FC236}">
              <a16:creationId xmlns:a16="http://schemas.microsoft.com/office/drawing/2014/main" id="{00000000-0008-0000-0000-000054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97" name="TextBox 596">
          <a:extLst>
            <a:ext uri="{FF2B5EF4-FFF2-40B4-BE49-F238E27FC236}">
              <a16:creationId xmlns:a16="http://schemas.microsoft.com/office/drawing/2014/main" id="{00000000-0008-0000-0000-000055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98" name="TextBox 597">
          <a:extLst>
            <a:ext uri="{FF2B5EF4-FFF2-40B4-BE49-F238E27FC236}">
              <a16:creationId xmlns:a16="http://schemas.microsoft.com/office/drawing/2014/main" id="{00000000-0008-0000-0000-000056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599" name="TextBox 598">
          <a:extLst>
            <a:ext uri="{FF2B5EF4-FFF2-40B4-BE49-F238E27FC236}">
              <a16:creationId xmlns:a16="http://schemas.microsoft.com/office/drawing/2014/main" id="{00000000-0008-0000-0000-000057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00" name="TextBox 599">
          <a:extLst>
            <a:ext uri="{FF2B5EF4-FFF2-40B4-BE49-F238E27FC236}">
              <a16:creationId xmlns:a16="http://schemas.microsoft.com/office/drawing/2014/main" id="{00000000-0008-0000-0000-000058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01" name="TextBox 600">
          <a:extLst>
            <a:ext uri="{FF2B5EF4-FFF2-40B4-BE49-F238E27FC236}">
              <a16:creationId xmlns:a16="http://schemas.microsoft.com/office/drawing/2014/main" id="{00000000-0008-0000-0000-000059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602" name="TextBox 601">
          <a:extLst>
            <a:ext uri="{FF2B5EF4-FFF2-40B4-BE49-F238E27FC236}">
              <a16:creationId xmlns:a16="http://schemas.microsoft.com/office/drawing/2014/main" id="{00000000-0008-0000-0000-00005A02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603" name="TextBox 602">
          <a:extLst>
            <a:ext uri="{FF2B5EF4-FFF2-40B4-BE49-F238E27FC236}">
              <a16:creationId xmlns:a16="http://schemas.microsoft.com/office/drawing/2014/main" id="{00000000-0008-0000-0000-00005B02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04" name="TextBox 603">
          <a:extLst>
            <a:ext uri="{FF2B5EF4-FFF2-40B4-BE49-F238E27FC236}">
              <a16:creationId xmlns:a16="http://schemas.microsoft.com/office/drawing/2014/main" id="{00000000-0008-0000-0000-00005C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05" name="TextBox 604">
          <a:extLst>
            <a:ext uri="{FF2B5EF4-FFF2-40B4-BE49-F238E27FC236}">
              <a16:creationId xmlns:a16="http://schemas.microsoft.com/office/drawing/2014/main" id="{00000000-0008-0000-0000-00005D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06" name="TextBox 605">
          <a:extLst>
            <a:ext uri="{FF2B5EF4-FFF2-40B4-BE49-F238E27FC236}">
              <a16:creationId xmlns:a16="http://schemas.microsoft.com/office/drawing/2014/main" id="{00000000-0008-0000-0000-00005E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07" name="TextBox 606">
          <a:extLst>
            <a:ext uri="{FF2B5EF4-FFF2-40B4-BE49-F238E27FC236}">
              <a16:creationId xmlns:a16="http://schemas.microsoft.com/office/drawing/2014/main" id="{00000000-0008-0000-0000-00005F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08" name="TextBox 607">
          <a:extLst>
            <a:ext uri="{FF2B5EF4-FFF2-40B4-BE49-F238E27FC236}">
              <a16:creationId xmlns:a16="http://schemas.microsoft.com/office/drawing/2014/main" id="{00000000-0008-0000-0000-000060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09" name="TextBox 608">
          <a:extLst>
            <a:ext uri="{FF2B5EF4-FFF2-40B4-BE49-F238E27FC236}">
              <a16:creationId xmlns:a16="http://schemas.microsoft.com/office/drawing/2014/main" id="{00000000-0008-0000-0000-000061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10" name="TextBox 609">
          <a:extLst>
            <a:ext uri="{FF2B5EF4-FFF2-40B4-BE49-F238E27FC236}">
              <a16:creationId xmlns:a16="http://schemas.microsoft.com/office/drawing/2014/main" id="{00000000-0008-0000-0000-000062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11" name="TextBox 610">
          <a:extLst>
            <a:ext uri="{FF2B5EF4-FFF2-40B4-BE49-F238E27FC236}">
              <a16:creationId xmlns:a16="http://schemas.microsoft.com/office/drawing/2014/main" id="{00000000-0008-0000-0000-000063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12" name="TextBox 611">
          <a:extLst>
            <a:ext uri="{FF2B5EF4-FFF2-40B4-BE49-F238E27FC236}">
              <a16:creationId xmlns:a16="http://schemas.microsoft.com/office/drawing/2014/main" id="{00000000-0008-0000-0000-000064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13" name="TextBox 612">
          <a:extLst>
            <a:ext uri="{FF2B5EF4-FFF2-40B4-BE49-F238E27FC236}">
              <a16:creationId xmlns:a16="http://schemas.microsoft.com/office/drawing/2014/main" id="{00000000-0008-0000-0000-000065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14" name="TextBox 613">
          <a:extLst>
            <a:ext uri="{FF2B5EF4-FFF2-40B4-BE49-F238E27FC236}">
              <a16:creationId xmlns:a16="http://schemas.microsoft.com/office/drawing/2014/main" id="{00000000-0008-0000-0000-000066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15" name="TextBox 614">
          <a:extLst>
            <a:ext uri="{FF2B5EF4-FFF2-40B4-BE49-F238E27FC236}">
              <a16:creationId xmlns:a16="http://schemas.microsoft.com/office/drawing/2014/main" id="{00000000-0008-0000-0000-000067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16" name="TextBox 615">
          <a:extLst>
            <a:ext uri="{FF2B5EF4-FFF2-40B4-BE49-F238E27FC236}">
              <a16:creationId xmlns:a16="http://schemas.microsoft.com/office/drawing/2014/main" id="{00000000-0008-0000-0000-000068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17" name="TextBox 616">
          <a:extLst>
            <a:ext uri="{FF2B5EF4-FFF2-40B4-BE49-F238E27FC236}">
              <a16:creationId xmlns:a16="http://schemas.microsoft.com/office/drawing/2014/main" id="{00000000-0008-0000-0000-000069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18" name="TextBox 617">
          <a:extLst>
            <a:ext uri="{FF2B5EF4-FFF2-40B4-BE49-F238E27FC236}">
              <a16:creationId xmlns:a16="http://schemas.microsoft.com/office/drawing/2014/main" id="{00000000-0008-0000-0000-00006A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19" name="TextBox 618">
          <a:extLst>
            <a:ext uri="{FF2B5EF4-FFF2-40B4-BE49-F238E27FC236}">
              <a16:creationId xmlns:a16="http://schemas.microsoft.com/office/drawing/2014/main" id="{00000000-0008-0000-0000-00006B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20" name="TextBox 619">
          <a:extLst>
            <a:ext uri="{FF2B5EF4-FFF2-40B4-BE49-F238E27FC236}">
              <a16:creationId xmlns:a16="http://schemas.microsoft.com/office/drawing/2014/main" id="{00000000-0008-0000-0000-00006C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21" name="TextBox 620">
          <a:extLst>
            <a:ext uri="{FF2B5EF4-FFF2-40B4-BE49-F238E27FC236}">
              <a16:creationId xmlns:a16="http://schemas.microsoft.com/office/drawing/2014/main" id="{00000000-0008-0000-0000-00006D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22" name="TextBox 621">
          <a:extLst>
            <a:ext uri="{FF2B5EF4-FFF2-40B4-BE49-F238E27FC236}">
              <a16:creationId xmlns:a16="http://schemas.microsoft.com/office/drawing/2014/main" id="{00000000-0008-0000-0000-00006E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23" name="TextBox 622">
          <a:extLst>
            <a:ext uri="{FF2B5EF4-FFF2-40B4-BE49-F238E27FC236}">
              <a16:creationId xmlns:a16="http://schemas.microsoft.com/office/drawing/2014/main" id="{00000000-0008-0000-0000-00006F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24" name="TextBox 623">
          <a:extLst>
            <a:ext uri="{FF2B5EF4-FFF2-40B4-BE49-F238E27FC236}">
              <a16:creationId xmlns:a16="http://schemas.microsoft.com/office/drawing/2014/main" id="{00000000-0008-0000-0000-000070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25" name="TextBox 624">
          <a:extLst>
            <a:ext uri="{FF2B5EF4-FFF2-40B4-BE49-F238E27FC236}">
              <a16:creationId xmlns:a16="http://schemas.microsoft.com/office/drawing/2014/main" id="{00000000-0008-0000-0000-000071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26" name="TextBox 625">
          <a:extLst>
            <a:ext uri="{FF2B5EF4-FFF2-40B4-BE49-F238E27FC236}">
              <a16:creationId xmlns:a16="http://schemas.microsoft.com/office/drawing/2014/main" id="{00000000-0008-0000-0000-000072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27" name="TextBox 626">
          <a:extLst>
            <a:ext uri="{FF2B5EF4-FFF2-40B4-BE49-F238E27FC236}">
              <a16:creationId xmlns:a16="http://schemas.microsoft.com/office/drawing/2014/main" id="{00000000-0008-0000-0000-000073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28" name="TextBox 627">
          <a:extLst>
            <a:ext uri="{FF2B5EF4-FFF2-40B4-BE49-F238E27FC236}">
              <a16:creationId xmlns:a16="http://schemas.microsoft.com/office/drawing/2014/main" id="{00000000-0008-0000-0000-000074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29" name="TextBox 628">
          <a:extLst>
            <a:ext uri="{FF2B5EF4-FFF2-40B4-BE49-F238E27FC236}">
              <a16:creationId xmlns:a16="http://schemas.microsoft.com/office/drawing/2014/main" id="{00000000-0008-0000-0000-000075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30" name="TextBox 629">
          <a:extLst>
            <a:ext uri="{FF2B5EF4-FFF2-40B4-BE49-F238E27FC236}">
              <a16:creationId xmlns:a16="http://schemas.microsoft.com/office/drawing/2014/main" id="{00000000-0008-0000-0000-000076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31" name="TextBox 630">
          <a:extLst>
            <a:ext uri="{FF2B5EF4-FFF2-40B4-BE49-F238E27FC236}">
              <a16:creationId xmlns:a16="http://schemas.microsoft.com/office/drawing/2014/main" id="{00000000-0008-0000-0000-000077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32" name="TextBox 631">
          <a:extLst>
            <a:ext uri="{FF2B5EF4-FFF2-40B4-BE49-F238E27FC236}">
              <a16:creationId xmlns:a16="http://schemas.microsoft.com/office/drawing/2014/main" id="{00000000-0008-0000-0000-000078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33" name="TextBox 632">
          <a:extLst>
            <a:ext uri="{FF2B5EF4-FFF2-40B4-BE49-F238E27FC236}">
              <a16:creationId xmlns:a16="http://schemas.microsoft.com/office/drawing/2014/main" id="{00000000-0008-0000-0000-000079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34" name="TextBox 633">
          <a:extLst>
            <a:ext uri="{FF2B5EF4-FFF2-40B4-BE49-F238E27FC236}">
              <a16:creationId xmlns:a16="http://schemas.microsoft.com/office/drawing/2014/main" id="{00000000-0008-0000-0000-00007A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35" name="TextBox 634">
          <a:extLst>
            <a:ext uri="{FF2B5EF4-FFF2-40B4-BE49-F238E27FC236}">
              <a16:creationId xmlns:a16="http://schemas.microsoft.com/office/drawing/2014/main" id="{00000000-0008-0000-0000-00007B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36" name="TextBox 635">
          <a:extLst>
            <a:ext uri="{FF2B5EF4-FFF2-40B4-BE49-F238E27FC236}">
              <a16:creationId xmlns:a16="http://schemas.microsoft.com/office/drawing/2014/main" id="{00000000-0008-0000-0000-00007C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37" name="TextBox 636">
          <a:extLst>
            <a:ext uri="{FF2B5EF4-FFF2-40B4-BE49-F238E27FC236}">
              <a16:creationId xmlns:a16="http://schemas.microsoft.com/office/drawing/2014/main" id="{00000000-0008-0000-0000-00007D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38" name="TextBox 637">
          <a:extLst>
            <a:ext uri="{FF2B5EF4-FFF2-40B4-BE49-F238E27FC236}">
              <a16:creationId xmlns:a16="http://schemas.microsoft.com/office/drawing/2014/main" id="{00000000-0008-0000-0000-00007E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39" name="TextBox 638">
          <a:extLst>
            <a:ext uri="{FF2B5EF4-FFF2-40B4-BE49-F238E27FC236}">
              <a16:creationId xmlns:a16="http://schemas.microsoft.com/office/drawing/2014/main" id="{00000000-0008-0000-0000-00007F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40" name="TextBox 639">
          <a:extLst>
            <a:ext uri="{FF2B5EF4-FFF2-40B4-BE49-F238E27FC236}">
              <a16:creationId xmlns:a16="http://schemas.microsoft.com/office/drawing/2014/main" id="{00000000-0008-0000-0000-000080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41" name="TextBox 640">
          <a:extLst>
            <a:ext uri="{FF2B5EF4-FFF2-40B4-BE49-F238E27FC236}">
              <a16:creationId xmlns:a16="http://schemas.microsoft.com/office/drawing/2014/main" id="{00000000-0008-0000-0000-000081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42" name="TextBox 641">
          <a:extLst>
            <a:ext uri="{FF2B5EF4-FFF2-40B4-BE49-F238E27FC236}">
              <a16:creationId xmlns:a16="http://schemas.microsoft.com/office/drawing/2014/main" id="{00000000-0008-0000-0000-000082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43" name="TextBox 642">
          <a:extLst>
            <a:ext uri="{FF2B5EF4-FFF2-40B4-BE49-F238E27FC236}">
              <a16:creationId xmlns:a16="http://schemas.microsoft.com/office/drawing/2014/main" id="{00000000-0008-0000-0000-000083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44" name="TextBox 643">
          <a:extLst>
            <a:ext uri="{FF2B5EF4-FFF2-40B4-BE49-F238E27FC236}">
              <a16:creationId xmlns:a16="http://schemas.microsoft.com/office/drawing/2014/main" id="{00000000-0008-0000-0000-000084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45" name="TextBox 644">
          <a:extLst>
            <a:ext uri="{FF2B5EF4-FFF2-40B4-BE49-F238E27FC236}">
              <a16:creationId xmlns:a16="http://schemas.microsoft.com/office/drawing/2014/main" id="{00000000-0008-0000-0000-000085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46" name="TextBox 645">
          <a:extLst>
            <a:ext uri="{FF2B5EF4-FFF2-40B4-BE49-F238E27FC236}">
              <a16:creationId xmlns:a16="http://schemas.microsoft.com/office/drawing/2014/main" id="{00000000-0008-0000-0000-000086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47" name="TextBox 646">
          <a:extLst>
            <a:ext uri="{FF2B5EF4-FFF2-40B4-BE49-F238E27FC236}">
              <a16:creationId xmlns:a16="http://schemas.microsoft.com/office/drawing/2014/main" id="{00000000-0008-0000-0000-000087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48" name="TextBox 647">
          <a:extLst>
            <a:ext uri="{FF2B5EF4-FFF2-40B4-BE49-F238E27FC236}">
              <a16:creationId xmlns:a16="http://schemas.microsoft.com/office/drawing/2014/main" id="{00000000-0008-0000-0000-000088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49" name="TextBox 648">
          <a:extLst>
            <a:ext uri="{FF2B5EF4-FFF2-40B4-BE49-F238E27FC236}">
              <a16:creationId xmlns:a16="http://schemas.microsoft.com/office/drawing/2014/main" id="{00000000-0008-0000-0000-000089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50" name="TextBox 649">
          <a:extLst>
            <a:ext uri="{FF2B5EF4-FFF2-40B4-BE49-F238E27FC236}">
              <a16:creationId xmlns:a16="http://schemas.microsoft.com/office/drawing/2014/main" id="{00000000-0008-0000-0000-00008A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51" name="TextBox 650">
          <a:extLst>
            <a:ext uri="{FF2B5EF4-FFF2-40B4-BE49-F238E27FC236}">
              <a16:creationId xmlns:a16="http://schemas.microsoft.com/office/drawing/2014/main" id="{00000000-0008-0000-0000-00008B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52" name="TextBox 651">
          <a:extLst>
            <a:ext uri="{FF2B5EF4-FFF2-40B4-BE49-F238E27FC236}">
              <a16:creationId xmlns:a16="http://schemas.microsoft.com/office/drawing/2014/main" id="{00000000-0008-0000-0000-00008C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53" name="TextBox 652">
          <a:extLst>
            <a:ext uri="{FF2B5EF4-FFF2-40B4-BE49-F238E27FC236}">
              <a16:creationId xmlns:a16="http://schemas.microsoft.com/office/drawing/2014/main" id="{00000000-0008-0000-0000-00008D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54" name="TextBox 653">
          <a:extLst>
            <a:ext uri="{FF2B5EF4-FFF2-40B4-BE49-F238E27FC236}">
              <a16:creationId xmlns:a16="http://schemas.microsoft.com/office/drawing/2014/main" id="{00000000-0008-0000-0000-00008E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55" name="TextBox 654">
          <a:extLst>
            <a:ext uri="{FF2B5EF4-FFF2-40B4-BE49-F238E27FC236}">
              <a16:creationId xmlns:a16="http://schemas.microsoft.com/office/drawing/2014/main" id="{00000000-0008-0000-0000-00008F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56" name="TextBox 655">
          <a:extLst>
            <a:ext uri="{FF2B5EF4-FFF2-40B4-BE49-F238E27FC236}">
              <a16:creationId xmlns:a16="http://schemas.microsoft.com/office/drawing/2014/main" id="{00000000-0008-0000-0000-000090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57" name="TextBox 656">
          <a:extLst>
            <a:ext uri="{FF2B5EF4-FFF2-40B4-BE49-F238E27FC236}">
              <a16:creationId xmlns:a16="http://schemas.microsoft.com/office/drawing/2014/main" id="{00000000-0008-0000-0000-000091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58" name="TextBox 657">
          <a:extLst>
            <a:ext uri="{FF2B5EF4-FFF2-40B4-BE49-F238E27FC236}">
              <a16:creationId xmlns:a16="http://schemas.microsoft.com/office/drawing/2014/main" id="{00000000-0008-0000-0000-000092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59" name="TextBox 658">
          <a:extLst>
            <a:ext uri="{FF2B5EF4-FFF2-40B4-BE49-F238E27FC236}">
              <a16:creationId xmlns:a16="http://schemas.microsoft.com/office/drawing/2014/main" id="{00000000-0008-0000-0000-000093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60" name="TextBox 659">
          <a:extLst>
            <a:ext uri="{FF2B5EF4-FFF2-40B4-BE49-F238E27FC236}">
              <a16:creationId xmlns:a16="http://schemas.microsoft.com/office/drawing/2014/main" id="{00000000-0008-0000-0000-000094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61" name="TextBox 660">
          <a:extLst>
            <a:ext uri="{FF2B5EF4-FFF2-40B4-BE49-F238E27FC236}">
              <a16:creationId xmlns:a16="http://schemas.microsoft.com/office/drawing/2014/main" id="{00000000-0008-0000-0000-000095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62" name="TextBox 661">
          <a:extLst>
            <a:ext uri="{FF2B5EF4-FFF2-40B4-BE49-F238E27FC236}">
              <a16:creationId xmlns:a16="http://schemas.microsoft.com/office/drawing/2014/main" id="{00000000-0008-0000-0000-000096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63" name="TextBox 662">
          <a:extLst>
            <a:ext uri="{FF2B5EF4-FFF2-40B4-BE49-F238E27FC236}">
              <a16:creationId xmlns:a16="http://schemas.microsoft.com/office/drawing/2014/main" id="{00000000-0008-0000-0000-000097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64" name="TextBox 663">
          <a:extLst>
            <a:ext uri="{FF2B5EF4-FFF2-40B4-BE49-F238E27FC236}">
              <a16:creationId xmlns:a16="http://schemas.microsoft.com/office/drawing/2014/main" id="{00000000-0008-0000-0000-000098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65" name="TextBox 664">
          <a:extLst>
            <a:ext uri="{FF2B5EF4-FFF2-40B4-BE49-F238E27FC236}">
              <a16:creationId xmlns:a16="http://schemas.microsoft.com/office/drawing/2014/main" id="{00000000-0008-0000-0000-000099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66" name="TextBox 665">
          <a:extLst>
            <a:ext uri="{FF2B5EF4-FFF2-40B4-BE49-F238E27FC236}">
              <a16:creationId xmlns:a16="http://schemas.microsoft.com/office/drawing/2014/main" id="{00000000-0008-0000-0000-00009A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67" name="TextBox 666">
          <a:extLst>
            <a:ext uri="{FF2B5EF4-FFF2-40B4-BE49-F238E27FC236}">
              <a16:creationId xmlns:a16="http://schemas.microsoft.com/office/drawing/2014/main" id="{00000000-0008-0000-0000-00009B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68" name="TextBox 667">
          <a:extLst>
            <a:ext uri="{FF2B5EF4-FFF2-40B4-BE49-F238E27FC236}">
              <a16:creationId xmlns:a16="http://schemas.microsoft.com/office/drawing/2014/main" id="{00000000-0008-0000-0000-00009C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69" name="TextBox 668">
          <a:extLst>
            <a:ext uri="{FF2B5EF4-FFF2-40B4-BE49-F238E27FC236}">
              <a16:creationId xmlns:a16="http://schemas.microsoft.com/office/drawing/2014/main" id="{00000000-0008-0000-0000-00009D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70" name="TextBox 669">
          <a:extLst>
            <a:ext uri="{FF2B5EF4-FFF2-40B4-BE49-F238E27FC236}">
              <a16:creationId xmlns:a16="http://schemas.microsoft.com/office/drawing/2014/main" id="{00000000-0008-0000-0000-00009E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71" name="TextBox 670">
          <a:extLst>
            <a:ext uri="{FF2B5EF4-FFF2-40B4-BE49-F238E27FC236}">
              <a16:creationId xmlns:a16="http://schemas.microsoft.com/office/drawing/2014/main" id="{00000000-0008-0000-0000-00009F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72" name="TextBox 671">
          <a:extLst>
            <a:ext uri="{FF2B5EF4-FFF2-40B4-BE49-F238E27FC236}">
              <a16:creationId xmlns:a16="http://schemas.microsoft.com/office/drawing/2014/main" id="{00000000-0008-0000-0000-0000A0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73" name="TextBox 672">
          <a:extLst>
            <a:ext uri="{FF2B5EF4-FFF2-40B4-BE49-F238E27FC236}">
              <a16:creationId xmlns:a16="http://schemas.microsoft.com/office/drawing/2014/main" id="{00000000-0008-0000-0000-0000A1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74" name="TextBox 673">
          <a:extLst>
            <a:ext uri="{FF2B5EF4-FFF2-40B4-BE49-F238E27FC236}">
              <a16:creationId xmlns:a16="http://schemas.microsoft.com/office/drawing/2014/main" id="{00000000-0008-0000-0000-0000A2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75" name="TextBox 674">
          <a:extLst>
            <a:ext uri="{FF2B5EF4-FFF2-40B4-BE49-F238E27FC236}">
              <a16:creationId xmlns:a16="http://schemas.microsoft.com/office/drawing/2014/main" id="{00000000-0008-0000-0000-0000A3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76" name="TextBox 675">
          <a:extLst>
            <a:ext uri="{FF2B5EF4-FFF2-40B4-BE49-F238E27FC236}">
              <a16:creationId xmlns:a16="http://schemas.microsoft.com/office/drawing/2014/main" id="{00000000-0008-0000-0000-0000A4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77" name="TextBox 676">
          <a:extLst>
            <a:ext uri="{FF2B5EF4-FFF2-40B4-BE49-F238E27FC236}">
              <a16:creationId xmlns:a16="http://schemas.microsoft.com/office/drawing/2014/main" id="{00000000-0008-0000-0000-0000A5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78" name="TextBox 677">
          <a:extLst>
            <a:ext uri="{FF2B5EF4-FFF2-40B4-BE49-F238E27FC236}">
              <a16:creationId xmlns:a16="http://schemas.microsoft.com/office/drawing/2014/main" id="{00000000-0008-0000-0000-0000A6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679" name="TextBox 678">
          <a:extLst>
            <a:ext uri="{FF2B5EF4-FFF2-40B4-BE49-F238E27FC236}">
              <a16:creationId xmlns:a16="http://schemas.microsoft.com/office/drawing/2014/main" id="{00000000-0008-0000-0000-0000A7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80" name="TextBox 679">
          <a:extLst>
            <a:ext uri="{FF2B5EF4-FFF2-40B4-BE49-F238E27FC236}">
              <a16:creationId xmlns:a16="http://schemas.microsoft.com/office/drawing/2014/main" id="{00000000-0008-0000-0000-0000A8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81" name="TextBox 680">
          <a:extLst>
            <a:ext uri="{FF2B5EF4-FFF2-40B4-BE49-F238E27FC236}">
              <a16:creationId xmlns:a16="http://schemas.microsoft.com/office/drawing/2014/main" id="{00000000-0008-0000-0000-0000A9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82" name="TextBox 681">
          <a:extLst>
            <a:ext uri="{FF2B5EF4-FFF2-40B4-BE49-F238E27FC236}">
              <a16:creationId xmlns:a16="http://schemas.microsoft.com/office/drawing/2014/main" id="{00000000-0008-0000-0000-0000AA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83" name="TextBox 682">
          <a:extLst>
            <a:ext uri="{FF2B5EF4-FFF2-40B4-BE49-F238E27FC236}">
              <a16:creationId xmlns:a16="http://schemas.microsoft.com/office/drawing/2014/main" id="{00000000-0008-0000-0000-0000AB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84" name="TextBox 683">
          <a:extLst>
            <a:ext uri="{FF2B5EF4-FFF2-40B4-BE49-F238E27FC236}">
              <a16:creationId xmlns:a16="http://schemas.microsoft.com/office/drawing/2014/main" id="{00000000-0008-0000-0000-0000AC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85" name="TextBox 684">
          <a:extLst>
            <a:ext uri="{FF2B5EF4-FFF2-40B4-BE49-F238E27FC236}">
              <a16:creationId xmlns:a16="http://schemas.microsoft.com/office/drawing/2014/main" id="{00000000-0008-0000-0000-0000AD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86" name="TextBox 685">
          <a:extLst>
            <a:ext uri="{FF2B5EF4-FFF2-40B4-BE49-F238E27FC236}">
              <a16:creationId xmlns:a16="http://schemas.microsoft.com/office/drawing/2014/main" id="{00000000-0008-0000-0000-0000AE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87" name="TextBox 686">
          <a:extLst>
            <a:ext uri="{FF2B5EF4-FFF2-40B4-BE49-F238E27FC236}">
              <a16:creationId xmlns:a16="http://schemas.microsoft.com/office/drawing/2014/main" id="{00000000-0008-0000-0000-0000AF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88" name="TextBox 687">
          <a:extLst>
            <a:ext uri="{FF2B5EF4-FFF2-40B4-BE49-F238E27FC236}">
              <a16:creationId xmlns:a16="http://schemas.microsoft.com/office/drawing/2014/main" id="{00000000-0008-0000-0000-0000B0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89" name="TextBox 688">
          <a:extLst>
            <a:ext uri="{FF2B5EF4-FFF2-40B4-BE49-F238E27FC236}">
              <a16:creationId xmlns:a16="http://schemas.microsoft.com/office/drawing/2014/main" id="{00000000-0008-0000-0000-0000B1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90" name="TextBox 689">
          <a:extLst>
            <a:ext uri="{FF2B5EF4-FFF2-40B4-BE49-F238E27FC236}">
              <a16:creationId xmlns:a16="http://schemas.microsoft.com/office/drawing/2014/main" id="{00000000-0008-0000-0000-0000B2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91" name="TextBox 690">
          <a:extLst>
            <a:ext uri="{FF2B5EF4-FFF2-40B4-BE49-F238E27FC236}">
              <a16:creationId xmlns:a16="http://schemas.microsoft.com/office/drawing/2014/main" id="{00000000-0008-0000-0000-0000B3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92" name="TextBox 691">
          <a:extLst>
            <a:ext uri="{FF2B5EF4-FFF2-40B4-BE49-F238E27FC236}">
              <a16:creationId xmlns:a16="http://schemas.microsoft.com/office/drawing/2014/main" id="{00000000-0008-0000-0000-0000B4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93" name="TextBox 692">
          <a:extLst>
            <a:ext uri="{FF2B5EF4-FFF2-40B4-BE49-F238E27FC236}">
              <a16:creationId xmlns:a16="http://schemas.microsoft.com/office/drawing/2014/main" id="{00000000-0008-0000-0000-0000B5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94" name="TextBox 693">
          <a:extLst>
            <a:ext uri="{FF2B5EF4-FFF2-40B4-BE49-F238E27FC236}">
              <a16:creationId xmlns:a16="http://schemas.microsoft.com/office/drawing/2014/main" id="{00000000-0008-0000-0000-0000B6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95" name="TextBox 694">
          <a:extLst>
            <a:ext uri="{FF2B5EF4-FFF2-40B4-BE49-F238E27FC236}">
              <a16:creationId xmlns:a16="http://schemas.microsoft.com/office/drawing/2014/main" id="{00000000-0008-0000-0000-0000B7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96" name="TextBox 695">
          <a:extLst>
            <a:ext uri="{FF2B5EF4-FFF2-40B4-BE49-F238E27FC236}">
              <a16:creationId xmlns:a16="http://schemas.microsoft.com/office/drawing/2014/main" id="{00000000-0008-0000-0000-0000B8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97" name="TextBox 696">
          <a:extLst>
            <a:ext uri="{FF2B5EF4-FFF2-40B4-BE49-F238E27FC236}">
              <a16:creationId xmlns:a16="http://schemas.microsoft.com/office/drawing/2014/main" id="{00000000-0008-0000-0000-0000B9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98" name="TextBox 697">
          <a:extLst>
            <a:ext uri="{FF2B5EF4-FFF2-40B4-BE49-F238E27FC236}">
              <a16:creationId xmlns:a16="http://schemas.microsoft.com/office/drawing/2014/main" id="{00000000-0008-0000-0000-0000BA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699" name="TextBox 698">
          <a:extLst>
            <a:ext uri="{FF2B5EF4-FFF2-40B4-BE49-F238E27FC236}">
              <a16:creationId xmlns:a16="http://schemas.microsoft.com/office/drawing/2014/main" id="{00000000-0008-0000-0000-0000BB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00" name="TextBox 699">
          <a:extLst>
            <a:ext uri="{FF2B5EF4-FFF2-40B4-BE49-F238E27FC236}">
              <a16:creationId xmlns:a16="http://schemas.microsoft.com/office/drawing/2014/main" id="{00000000-0008-0000-0000-0000BC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01" name="TextBox 700">
          <a:extLst>
            <a:ext uri="{FF2B5EF4-FFF2-40B4-BE49-F238E27FC236}">
              <a16:creationId xmlns:a16="http://schemas.microsoft.com/office/drawing/2014/main" id="{00000000-0008-0000-0000-0000BD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02" name="TextBox 701">
          <a:extLst>
            <a:ext uri="{FF2B5EF4-FFF2-40B4-BE49-F238E27FC236}">
              <a16:creationId xmlns:a16="http://schemas.microsoft.com/office/drawing/2014/main" id="{00000000-0008-0000-0000-0000BE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03" name="TextBox 702">
          <a:extLst>
            <a:ext uri="{FF2B5EF4-FFF2-40B4-BE49-F238E27FC236}">
              <a16:creationId xmlns:a16="http://schemas.microsoft.com/office/drawing/2014/main" id="{00000000-0008-0000-0000-0000BF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04" name="TextBox 703">
          <a:extLst>
            <a:ext uri="{FF2B5EF4-FFF2-40B4-BE49-F238E27FC236}">
              <a16:creationId xmlns:a16="http://schemas.microsoft.com/office/drawing/2014/main" id="{00000000-0008-0000-0000-0000C0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05" name="TextBox 704">
          <a:extLst>
            <a:ext uri="{FF2B5EF4-FFF2-40B4-BE49-F238E27FC236}">
              <a16:creationId xmlns:a16="http://schemas.microsoft.com/office/drawing/2014/main" id="{00000000-0008-0000-0000-0000C1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06" name="TextBox 705">
          <a:extLst>
            <a:ext uri="{FF2B5EF4-FFF2-40B4-BE49-F238E27FC236}">
              <a16:creationId xmlns:a16="http://schemas.microsoft.com/office/drawing/2014/main" id="{00000000-0008-0000-0000-0000C2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07" name="TextBox 706">
          <a:extLst>
            <a:ext uri="{FF2B5EF4-FFF2-40B4-BE49-F238E27FC236}">
              <a16:creationId xmlns:a16="http://schemas.microsoft.com/office/drawing/2014/main" id="{00000000-0008-0000-0000-0000C3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08" name="TextBox 707">
          <a:extLst>
            <a:ext uri="{FF2B5EF4-FFF2-40B4-BE49-F238E27FC236}">
              <a16:creationId xmlns:a16="http://schemas.microsoft.com/office/drawing/2014/main" id="{00000000-0008-0000-0000-0000C4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09" name="TextBox 708">
          <a:extLst>
            <a:ext uri="{FF2B5EF4-FFF2-40B4-BE49-F238E27FC236}">
              <a16:creationId xmlns:a16="http://schemas.microsoft.com/office/drawing/2014/main" id="{00000000-0008-0000-0000-0000C5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10" name="TextBox 709">
          <a:extLst>
            <a:ext uri="{FF2B5EF4-FFF2-40B4-BE49-F238E27FC236}">
              <a16:creationId xmlns:a16="http://schemas.microsoft.com/office/drawing/2014/main" id="{00000000-0008-0000-0000-0000C6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11" name="TextBox 710">
          <a:extLst>
            <a:ext uri="{FF2B5EF4-FFF2-40B4-BE49-F238E27FC236}">
              <a16:creationId xmlns:a16="http://schemas.microsoft.com/office/drawing/2014/main" id="{00000000-0008-0000-0000-0000C7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12" name="TextBox 711">
          <a:extLst>
            <a:ext uri="{FF2B5EF4-FFF2-40B4-BE49-F238E27FC236}">
              <a16:creationId xmlns:a16="http://schemas.microsoft.com/office/drawing/2014/main" id="{00000000-0008-0000-0000-0000C8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13" name="TextBox 712">
          <a:extLst>
            <a:ext uri="{FF2B5EF4-FFF2-40B4-BE49-F238E27FC236}">
              <a16:creationId xmlns:a16="http://schemas.microsoft.com/office/drawing/2014/main" id="{00000000-0008-0000-0000-0000C9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14" name="TextBox 713">
          <a:extLst>
            <a:ext uri="{FF2B5EF4-FFF2-40B4-BE49-F238E27FC236}">
              <a16:creationId xmlns:a16="http://schemas.microsoft.com/office/drawing/2014/main" id="{00000000-0008-0000-0000-0000CA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15" name="TextBox 714">
          <a:extLst>
            <a:ext uri="{FF2B5EF4-FFF2-40B4-BE49-F238E27FC236}">
              <a16:creationId xmlns:a16="http://schemas.microsoft.com/office/drawing/2014/main" id="{00000000-0008-0000-0000-0000CB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16" name="TextBox 715">
          <a:extLst>
            <a:ext uri="{FF2B5EF4-FFF2-40B4-BE49-F238E27FC236}">
              <a16:creationId xmlns:a16="http://schemas.microsoft.com/office/drawing/2014/main" id="{00000000-0008-0000-0000-0000CC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17" name="TextBox 716">
          <a:extLst>
            <a:ext uri="{FF2B5EF4-FFF2-40B4-BE49-F238E27FC236}">
              <a16:creationId xmlns:a16="http://schemas.microsoft.com/office/drawing/2014/main" id="{00000000-0008-0000-0000-0000CD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18" name="TextBox 717">
          <a:extLst>
            <a:ext uri="{FF2B5EF4-FFF2-40B4-BE49-F238E27FC236}">
              <a16:creationId xmlns:a16="http://schemas.microsoft.com/office/drawing/2014/main" id="{00000000-0008-0000-0000-0000CE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19" name="TextBox 718">
          <a:extLst>
            <a:ext uri="{FF2B5EF4-FFF2-40B4-BE49-F238E27FC236}">
              <a16:creationId xmlns:a16="http://schemas.microsoft.com/office/drawing/2014/main" id="{00000000-0008-0000-0000-0000CF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20" name="TextBox 719">
          <a:extLst>
            <a:ext uri="{FF2B5EF4-FFF2-40B4-BE49-F238E27FC236}">
              <a16:creationId xmlns:a16="http://schemas.microsoft.com/office/drawing/2014/main" id="{00000000-0008-0000-0000-0000D0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21" name="TextBox 720">
          <a:extLst>
            <a:ext uri="{FF2B5EF4-FFF2-40B4-BE49-F238E27FC236}">
              <a16:creationId xmlns:a16="http://schemas.microsoft.com/office/drawing/2014/main" id="{00000000-0008-0000-0000-0000D1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22" name="TextBox 721">
          <a:extLst>
            <a:ext uri="{FF2B5EF4-FFF2-40B4-BE49-F238E27FC236}">
              <a16:creationId xmlns:a16="http://schemas.microsoft.com/office/drawing/2014/main" id="{00000000-0008-0000-0000-0000D2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23" name="TextBox 722">
          <a:extLst>
            <a:ext uri="{FF2B5EF4-FFF2-40B4-BE49-F238E27FC236}">
              <a16:creationId xmlns:a16="http://schemas.microsoft.com/office/drawing/2014/main" id="{00000000-0008-0000-0000-0000D3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24" name="TextBox 723">
          <a:extLst>
            <a:ext uri="{FF2B5EF4-FFF2-40B4-BE49-F238E27FC236}">
              <a16:creationId xmlns:a16="http://schemas.microsoft.com/office/drawing/2014/main" id="{00000000-0008-0000-0000-0000D4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25" name="TextBox 724">
          <a:extLst>
            <a:ext uri="{FF2B5EF4-FFF2-40B4-BE49-F238E27FC236}">
              <a16:creationId xmlns:a16="http://schemas.microsoft.com/office/drawing/2014/main" id="{00000000-0008-0000-0000-0000D5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26" name="TextBox 725">
          <a:extLst>
            <a:ext uri="{FF2B5EF4-FFF2-40B4-BE49-F238E27FC236}">
              <a16:creationId xmlns:a16="http://schemas.microsoft.com/office/drawing/2014/main" id="{00000000-0008-0000-0000-0000D6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27" name="TextBox 726">
          <a:extLst>
            <a:ext uri="{FF2B5EF4-FFF2-40B4-BE49-F238E27FC236}">
              <a16:creationId xmlns:a16="http://schemas.microsoft.com/office/drawing/2014/main" id="{00000000-0008-0000-0000-0000D7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28" name="TextBox 727">
          <a:extLst>
            <a:ext uri="{FF2B5EF4-FFF2-40B4-BE49-F238E27FC236}">
              <a16:creationId xmlns:a16="http://schemas.microsoft.com/office/drawing/2014/main" id="{00000000-0008-0000-0000-0000D8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29" name="TextBox 728">
          <a:extLst>
            <a:ext uri="{FF2B5EF4-FFF2-40B4-BE49-F238E27FC236}">
              <a16:creationId xmlns:a16="http://schemas.microsoft.com/office/drawing/2014/main" id="{00000000-0008-0000-0000-0000D9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30" name="TextBox 729">
          <a:extLst>
            <a:ext uri="{FF2B5EF4-FFF2-40B4-BE49-F238E27FC236}">
              <a16:creationId xmlns:a16="http://schemas.microsoft.com/office/drawing/2014/main" id="{00000000-0008-0000-0000-0000DA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31" name="TextBox 730">
          <a:extLst>
            <a:ext uri="{FF2B5EF4-FFF2-40B4-BE49-F238E27FC236}">
              <a16:creationId xmlns:a16="http://schemas.microsoft.com/office/drawing/2014/main" id="{00000000-0008-0000-0000-0000DB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32" name="TextBox 731">
          <a:extLst>
            <a:ext uri="{FF2B5EF4-FFF2-40B4-BE49-F238E27FC236}">
              <a16:creationId xmlns:a16="http://schemas.microsoft.com/office/drawing/2014/main" id="{00000000-0008-0000-0000-0000DC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33" name="TextBox 732">
          <a:extLst>
            <a:ext uri="{FF2B5EF4-FFF2-40B4-BE49-F238E27FC236}">
              <a16:creationId xmlns:a16="http://schemas.microsoft.com/office/drawing/2014/main" id="{00000000-0008-0000-0000-0000DD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34" name="TextBox 733">
          <a:extLst>
            <a:ext uri="{FF2B5EF4-FFF2-40B4-BE49-F238E27FC236}">
              <a16:creationId xmlns:a16="http://schemas.microsoft.com/office/drawing/2014/main" id="{00000000-0008-0000-0000-0000DE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35" name="TextBox 734">
          <a:extLst>
            <a:ext uri="{FF2B5EF4-FFF2-40B4-BE49-F238E27FC236}">
              <a16:creationId xmlns:a16="http://schemas.microsoft.com/office/drawing/2014/main" id="{00000000-0008-0000-0000-0000DF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36" name="TextBox 735">
          <a:extLst>
            <a:ext uri="{FF2B5EF4-FFF2-40B4-BE49-F238E27FC236}">
              <a16:creationId xmlns:a16="http://schemas.microsoft.com/office/drawing/2014/main" id="{00000000-0008-0000-0000-0000E0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37" name="TextBox 736">
          <a:extLst>
            <a:ext uri="{FF2B5EF4-FFF2-40B4-BE49-F238E27FC236}">
              <a16:creationId xmlns:a16="http://schemas.microsoft.com/office/drawing/2014/main" id="{00000000-0008-0000-0000-0000E1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38" name="TextBox 737">
          <a:extLst>
            <a:ext uri="{FF2B5EF4-FFF2-40B4-BE49-F238E27FC236}">
              <a16:creationId xmlns:a16="http://schemas.microsoft.com/office/drawing/2014/main" id="{00000000-0008-0000-0000-0000E2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39" name="TextBox 738">
          <a:extLst>
            <a:ext uri="{FF2B5EF4-FFF2-40B4-BE49-F238E27FC236}">
              <a16:creationId xmlns:a16="http://schemas.microsoft.com/office/drawing/2014/main" id="{00000000-0008-0000-0000-0000E3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40" name="TextBox 739">
          <a:extLst>
            <a:ext uri="{FF2B5EF4-FFF2-40B4-BE49-F238E27FC236}">
              <a16:creationId xmlns:a16="http://schemas.microsoft.com/office/drawing/2014/main" id="{00000000-0008-0000-0000-0000E4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41" name="TextBox 740">
          <a:extLst>
            <a:ext uri="{FF2B5EF4-FFF2-40B4-BE49-F238E27FC236}">
              <a16:creationId xmlns:a16="http://schemas.microsoft.com/office/drawing/2014/main" id="{00000000-0008-0000-0000-0000E5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42" name="TextBox 741">
          <a:extLst>
            <a:ext uri="{FF2B5EF4-FFF2-40B4-BE49-F238E27FC236}">
              <a16:creationId xmlns:a16="http://schemas.microsoft.com/office/drawing/2014/main" id="{00000000-0008-0000-0000-0000E6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43" name="TextBox 742">
          <a:extLst>
            <a:ext uri="{FF2B5EF4-FFF2-40B4-BE49-F238E27FC236}">
              <a16:creationId xmlns:a16="http://schemas.microsoft.com/office/drawing/2014/main" id="{00000000-0008-0000-0000-0000E7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44" name="TextBox 743">
          <a:extLst>
            <a:ext uri="{FF2B5EF4-FFF2-40B4-BE49-F238E27FC236}">
              <a16:creationId xmlns:a16="http://schemas.microsoft.com/office/drawing/2014/main" id="{00000000-0008-0000-0000-0000E8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45" name="TextBox 744">
          <a:extLst>
            <a:ext uri="{FF2B5EF4-FFF2-40B4-BE49-F238E27FC236}">
              <a16:creationId xmlns:a16="http://schemas.microsoft.com/office/drawing/2014/main" id="{00000000-0008-0000-0000-0000E9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46" name="TextBox 745">
          <a:extLst>
            <a:ext uri="{FF2B5EF4-FFF2-40B4-BE49-F238E27FC236}">
              <a16:creationId xmlns:a16="http://schemas.microsoft.com/office/drawing/2014/main" id="{00000000-0008-0000-0000-0000EA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47" name="TextBox 746">
          <a:extLst>
            <a:ext uri="{FF2B5EF4-FFF2-40B4-BE49-F238E27FC236}">
              <a16:creationId xmlns:a16="http://schemas.microsoft.com/office/drawing/2014/main" id="{00000000-0008-0000-0000-0000EB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48" name="TextBox 747">
          <a:extLst>
            <a:ext uri="{FF2B5EF4-FFF2-40B4-BE49-F238E27FC236}">
              <a16:creationId xmlns:a16="http://schemas.microsoft.com/office/drawing/2014/main" id="{00000000-0008-0000-0000-0000EC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49" name="TextBox 748">
          <a:extLst>
            <a:ext uri="{FF2B5EF4-FFF2-40B4-BE49-F238E27FC236}">
              <a16:creationId xmlns:a16="http://schemas.microsoft.com/office/drawing/2014/main" id="{00000000-0008-0000-0000-0000ED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50" name="TextBox 749">
          <a:extLst>
            <a:ext uri="{FF2B5EF4-FFF2-40B4-BE49-F238E27FC236}">
              <a16:creationId xmlns:a16="http://schemas.microsoft.com/office/drawing/2014/main" id="{00000000-0008-0000-0000-0000EE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51" name="TextBox 750">
          <a:extLst>
            <a:ext uri="{FF2B5EF4-FFF2-40B4-BE49-F238E27FC236}">
              <a16:creationId xmlns:a16="http://schemas.microsoft.com/office/drawing/2014/main" id="{00000000-0008-0000-0000-0000EF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52" name="TextBox 751">
          <a:extLst>
            <a:ext uri="{FF2B5EF4-FFF2-40B4-BE49-F238E27FC236}">
              <a16:creationId xmlns:a16="http://schemas.microsoft.com/office/drawing/2014/main" id="{00000000-0008-0000-0000-0000F0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53" name="TextBox 752">
          <a:extLst>
            <a:ext uri="{FF2B5EF4-FFF2-40B4-BE49-F238E27FC236}">
              <a16:creationId xmlns:a16="http://schemas.microsoft.com/office/drawing/2014/main" id="{00000000-0008-0000-0000-0000F1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54" name="TextBox 753">
          <a:extLst>
            <a:ext uri="{FF2B5EF4-FFF2-40B4-BE49-F238E27FC236}">
              <a16:creationId xmlns:a16="http://schemas.microsoft.com/office/drawing/2014/main" id="{00000000-0008-0000-0000-0000F2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55" name="TextBox 754">
          <a:extLst>
            <a:ext uri="{FF2B5EF4-FFF2-40B4-BE49-F238E27FC236}">
              <a16:creationId xmlns:a16="http://schemas.microsoft.com/office/drawing/2014/main" id="{00000000-0008-0000-0000-0000F3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56" name="TextBox 755">
          <a:extLst>
            <a:ext uri="{FF2B5EF4-FFF2-40B4-BE49-F238E27FC236}">
              <a16:creationId xmlns:a16="http://schemas.microsoft.com/office/drawing/2014/main" id="{00000000-0008-0000-0000-0000F4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57" name="TextBox 756">
          <a:extLst>
            <a:ext uri="{FF2B5EF4-FFF2-40B4-BE49-F238E27FC236}">
              <a16:creationId xmlns:a16="http://schemas.microsoft.com/office/drawing/2014/main" id="{00000000-0008-0000-0000-0000F5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58" name="TextBox 757">
          <a:extLst>
            <a:ext uri="{FF2B5EF4-FFF2-40B4-BE49-F238E27FC236}">
              <a16:creationId xmlns:a16="http://schemas.microsoft.com/office/drawing/2014/main" id="{00000000-0008-0000-0000-0000F6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59" name="TextBox 758">
          <a:extLst>
            <a:ext uri="{FF2B5EF4-FFF2-40B4-BE49-F238E27FC236}">
              <a16:creationId xmlns:a16="http://schemas.microsoft.com/office/drawing/2014/main" id="{00000000-0008-0000-0000-0000F702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60" name="TextBox 759">
          <a:extLst>
            <a:ext uri="{FF2B5EF4-FFF2-40B4-BE49-F238E27FC236}">
              <a16:creationId xmlns:a16="http://schemas.microsoft.com/office/drawing/2014/main" id="{00000000-0008-0000-0000-0000F8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61" name="TextBox 760">
          <a:extLst>
            <a:ext uri="{FF2B5EF4-FFF2-40B4-BE49-F238E27FC236}">
              <a16:creationId xmlns:a16="http://schemas.microsoft.com/office/drawing/2014/main" id="{00000000-0008-0000-0000-0000F902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762" name="TextBox 761">
          <a:extLst>
            <a:ext uri="{FF2B5EF4-FFF2-40B4-BE49-F238E27FC236}">
              <a16:creationId xmlns:a16="http://schemas.microsoft.com/office/drawing/2014/main" id="{00000000-0008-0000-0000-0000FA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763" name="TextBox 762">
          <a:extLst>
            <a:ext uri="{FF2B5EF4-FFF2-40B4-BE49-F238E27FC236}">
              <a16:creationId xmlns:a16="http://schemas.microsoft.com/office/drawing/2014/main" id="{00000000-0008-0000-0000-0000FB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764" name="TextBox 763">
          <a:extLst>
            <a:ext uri="{FF2B5EF4-FFF2-40B4-BE49-F238E27FC236}">
              <a16:creationId xmlns:a16="http://schemas.microsoft.com/office/drawing/2014/main" id="{00000000-0008-0000-0000-0000FC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765" name="TextBox 764">
          <a:extLst>
            <a:ext uri="{FF2B5EF4-FFF2-40B4-BE49-F238E27FC236}">
              <a16:creationId xmlns:a16="http://schemas.microsoft.com/office/drawing/2014/main" id="{00000000-0008-0000-0000-0000FD02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766" name="TextBox 765">
          <a:extLst>
            <a:ext uri="{FF2B5EF4-FFF2-40B4-BE49-F238E27FC236}">
              <a16:creationId xmlns:a16="http://schemas.microsoft.com/office/drawing/2014/main" id="{00000000-0008-0000-0000-0000FE02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767" name="TextBox 766">
          <a:extLst>
            <a:ext uri="{FF2B5EF4-FFF2-40B4-BE49-F238E27FC236}">
              <a16:creationId xmlns:a16="http://schemas.microsoft.com/office/drawing/2014/main" id="{00000000-0008-0000-0000-0000FF02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768" name="TextBox 767">
          <a:extLst>
            <a:ext uri="{FF2B5EF4-FFF2-40B4-BE49-F238E27FC236}">
              <a16:creationId xmlns:a16="http://schemas.microsoft.com/office/drawing/2014/main" id="{00000000-0008-0000-0000-00000003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769" name="TextBox 768">
          <a:extLst>
            <a:ext uri="{FF2B5EF4-FFF2-40B4-BE49-F238E27FC236}">
              <a16:creationId xmlns:a16="http://schemas.microsoft.com/office/drawing/2014/main" id="{00000000-0008-0000-0000-00000103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770" name="TextBox 769">
          <a:extLst>
            <a:ext uri="{FF2B5EF4-FFF2-40B4-BE49-F238E27FC236}">
              <a16:creationId xmlns:a16="http://schemas.microsoft.com/office/drawing/2014/main" id="{00000000-0008-0000-0000-00000203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771" name="TextBox 770">
          <a:extLst>
            <a:ext uri="{FF2B5EF4-FFF2-40B4-BE49-F238E27FC236}">
              <a16:creationId xmlns:a16="http://schemas.microsoft.com/office/drawing/2014/main" id="{00000000-0008-0000-0000-00000303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772" name="TextBox 771">
          <a:extLst>
            <a:ext uri="{FF2B5EF4-FFF2-40B4-BE49-F238E27FC236}">
              <a16:creationId xmlns:a16="http://schemas.microsoft.com/office/drawing/2014/main" id="{00000000-0008-0000-0000-00000403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773" name="TextBox 772">
          <a:extLst>
            <a:ext uri="{FF2B5EF4-FFF2-40B4-BE49-F238E27FC236}">
              <a16:creationId xmlns:a16="http://schemas.microsoft.com/office/drawing/2014/main" id="{00000000-0008-0000-0000-00000503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774" name="TextBox 773">
          <a:extLst>
            <a:ext uri="{FF2B5EF4-FFF2-40B4-BE49-F238E27FC236}">
              <a16:creationId xmlns:a16="http://schemas.microsoft.com/office/drawing/2014/main" id="{00000000-0008-0000-0000-000006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775" name="TextBox 774">
          <a:extLst>
            <a:ext uri="{FF2B5EF4-FFF2-40B4-BE49-F238E27FC236}">
              <a16:creationId xmlns:a16="http://schemas.microsoft.com/office/drawing/2014/main" id="{00000000-0008-0000-0000-000007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776" name="TextBox 775">
          <a:extLst>
            <a:ext uri="{FF2B5EF4-FFF2-40B4-BE49-F238E27FC236}">
              <a16:creationId xmlns:a16="http://schemas.microsoft.com/office/drawing/2014/main" id="{00000000-0008-0000-0000-000008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777" name="TextBox 776">
          <a:extLst>
            <a:ext uri="{FF2B5EF4-FFF2-40B4-BE49-F238E27FC236}">
              <a16:creationId xmlns:a16="http://schemas.microsoft.com/office/drawing/2014/main" id="{00000000-0008-0000-0000-000009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78" name="TextBox 777">
          <a:extLst>
            <a:ext uri="{FF2B5EF4-FFF2-40B4-BE49-F238E27FC236}">
              <a16:creationId xmlns:a16="http://schemas.microsoft.com/office/drawing/2014/main" id="{00000000-0008-0000-0000-00000A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79" name="TextBox 778">
          <a:extLst>
            <a:ext uri="{FF2B5EF4-FFF2-40B4-BE49-F238E27FC236}">
              <a16:creationId xmlns:a16="http://schemas.microsoft.com/office/drawing/2014/main" id="{00000000-0008-0000-0000-00000B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80" name="TextBox 779">
          <a:extLst>
            <a:ext uri="{FF2B5EF4-FFF2-40B4-BE49-F238E27FC236}">
              <a16:creationId xmlns:a16="http://schemas.microsoft.com/office/drawing/2014/main" id="{00000000-0008-0000-0000-00000C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81" name="TextBox 780">
          <a:extLst>
            <a:ext uri="{FF2B5EF4-FFF2-40B4-BE49-F238E27FC236}">
              <a16:creationId xmlns:a16="http://schemas.microsoft.com/office/drawing/2014/main" id="{00000000-0008-0000-0000-00000D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82" name="TextBox 781">
          <a:extLst>
            <a:ext uri="{FF2B5EF4-FFF2-40B4-BE49-F238E27FC236}">
              <a16:creationId xmlns:a16="http://schemas.microsoft.com/office/drawing/2014/main" id="{00000000-0008-0000-0000-00000E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83" name="TextBox 782">
          <a:extLst>
            <a:ext uri="{FF2B5EF4-FFF2-40B4-BE49-F238E27FC236}">
              <a16:creationId xmlns:a16="http://schemas.microsoft.com/office/drawing/2014/main" id="{00000000-0008-0000-0000-00000F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84" name="TextBox 783">
          <a:extLst>
            <a:ext uri="{FF2B5EF4-FFF2-40B4-BE49-F238E27FC236}">
              <a16:creationId xmlns:a16="http://schemas.microsoft.com/office/drawing/2014/main" id="{00000000-0008-0000-0000-000010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85" name="TextBox 784">
          <a:extLst>
            <a:ext uri="{FF2B5EF4-FFF2-40B4-BE49-F238E27FC236}">
              <a16:creationId xmlns:a16="http://schemas.microsoft.com/office/drawing/2014/main" id="{00000000-0008-0000-0000-000011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86" name="TextBox 785">
          <a:extLst>
            <a:ext uri="{FF2B5EF4-FFF2-40B4-BE49-F238E27FC236}">
              <a16:creationId xmlns:a16="http://schemas.microsoft.com/office/drawing/2014/main" id="{00000000-0008-0000-0000-000012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787" name="TextBox 786">
          <a:extLst>
            <a:ext uri="{FF2B5EF4-FFF2-40B4-BE49-F238E27FC236}">
              <a16:creationId xmlns:a16="http://schemas.microsoft.com/office/drawing/2014/main" id="{00000000-0008-0000-0000-000013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88" name="TextBox 787">
          <a:extLst>
            <a:ext uri="{FF2B5EF4-FFF2-40B4-BE49-F238E27FC236}">
              <a16:creationId xmlns:a16="http://schemas.microsoft.com/office/drawing/2014/main" id="{00000000-0008-0000-0000-000014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89" name="TextBox 788">
          <a:extLst>
            <a:ext uri="{FF2B5EF4-FFF2-40B4-BE49-F238E27FC236}">
              <a16:creationId xmlns:a16="http://schemas.microsoft.com/office/drawing/2014/main" id="{00000000-0008-0000-0000-000015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90" name="TextBox 789">
          <a:extLst>
            <a:ext uri="{FF2B5EF4-FFF2-40B4-BE49-F238E27FC236}">
              <a16:creationId xmlns:a16="http://schemas.microsoft.com/office/drawing/2014/main" id="{00000000-0008-0000-0000-000016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91" name="TextBox 790">
          <a:extLst>
            <a:ext uri="{FF2B5EF4-FFF2-40B4-BE49-F238E27FC236}">
              <a16:creationId xmlns:a16="http://schemas.microsoft.com/office/drawing/2014/main" id="{00000000-0008-0000-0000-000017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92" name="TextBox 791">
          <a:extLst>
            <a:ext uri="{FF2B5EF4-FFF2-40B4-BE49-F238E27FC236}">
              <a16:creationId xmlns:a16="http://schemas.microsoft.com/office/drawing/2014/main" id="{00000000-0008-0000-0000-000018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93" name="TextBox 792">
          <a:extLst>
            <a:ext uri="{FF2B5EF4-FFF2-40B4-BE49-F238E27FC236}">
              <a16:creationId xmlns:a16="http://schemas.microsoft.com/office/drawing/2014/main" id="{00000000-0008-0000-0000-000019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94" name="TextBox 793">
          <a:extLst>
            <a:ext uri="{FF2B5EF4-FFF2-40B4-BE49-F238E27FC236}">
              <a16:creationId xmlns:a16="http://schemas.microsoft.com/office/drawing/2014/main" id="{00000000-0008-0000-0000-00001A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95" name="TextBox 794">
          <a:extLst>
            <a:ext uri="{FF2B5EF4-FFF2-40B4-BE49-F238E27FC236}">
              <a16:creationId xmlns:a16="http://schemas.microsoft.com/office/drawing/2014/main" id="{00000000-0008-0000-0000-00001B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96" name="TextBox 795">
          <a:extLst>
            <a:ext uri="{FF2B5EF4-FFF2-40B4-BE49-F238E27FC236}">
              <a16:creationId xmlns:a16="http://schemas.microsoft.com/office/drawing/2014/main" id="{00000000-0008-0000-0000-00001C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797" name="TextBox 796">
          <a:extLst>
            <a:ext uri="{FF2B5EF4-FFF2-40B4-BE49-F238E27FC236}">
              <a16:creationId xmlns:a16="http://schemas.microsoft.com/office/drawing/2014/main" id="{00000000-0008-0000-0000-00001D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798" name="TextBox 797">
          <a:extLst>
            <a:ext uri="{FF2B5EF4-FFF2-40B4-BE49-F238E27FC236}">
              <a16:creationId xmlns:a16="http://schemas.microsoft.com/office/drawing/2014/main" id="{00000000-0008-0000-0000-00001E03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799" name="TextBox 798">
          <a:extLst>
            <a:ext uri="{FF2B5EF4-FFF2-40B4-BE49-F238E27FC236}">
              <a16:creationId xmlns:a16="http://schemas.microsoft.com/office/drawing/2014/main" id="{00000000-0008-0000-0000-00001F03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800" name="TextBox 799">
          <a:extLst>
            <a:ext uri="{FF2B5EF4-FFF2-40B4-BE49-F238E27FC236}">
              <a16:creationId xmlns:a16="http://schemas.microsoft.com/office/drawing/2014/main" id="{00000000-0008-0000-0000-00002003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801" name="TextBox 800">
          <a:extLst>
            <a:ext uri="{FF2B5EF4-FFF2-40B4-BE49-F238E27FC236}">
              <a16:creationId xmlns:a16="http://schemas.microsoft.com/office/drawing/2014/main" id="{00000000-0008-0000-0000-00002103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02" name="TextBox 801">
          <a:extLst>
            <a:ext uri="{FF2B5EF4-FFF2-40B4-BE49-F238E27FC236}">
              <a16:creationId xmlns:a16="http://schemas.microsoft.com/office/drawing/2014/main" id="{00000000-0008-0000-0000-000022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03" name="TextBox 802">
          <a:extLst>
            <a:ext uri="{FF2B5EF4-FFF2-40B4-BE49-F238E27FC236}">
              <a16:creationId xmlns:a16="http://schemas.microsoft.com/office/drawing/2014/main" id="{00000000-0008-0000-0000-000023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04" name="TextBox 803">
          <a:extLst>
            <a:ext uri="{FF2B5EF4-FFF2-40B4-BE49-F238E27FC236}">
              <a16:creationId xmlns:a16="http://schemas.microsoft.com/office/drawing/2014/main" id="{00000000-0008-0000-0000-000024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05" name="TextBox 804">
          <a:extLst>
            <a:ext uri="{FF2B5EF4-FFF2-40B4-BE49-F238E27FC236}">
              <a16:creationId xmlns:a16="http://schemas.microsoft.com/office/drawing/2014/main" id="{00000000-0008-0000-0000-000025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06" name="TextBox 805">
          <a:extLst>
            <a:ext uri="{FF2B5EF4-FFF2-40B4-BE49-F238E27FC236}">
              <a16:creationId xmlns:a16="http://schemas.microsoft.com/office/drawing/2014/main" id="{00000000-0008-0000-0000-000026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07" name="TextBox 806">
          <a:extLst>
            <a:ext uri="{FF2B5EF4-FFF2-40B4-BE49-F238E27FC236}">
              <a16:creationId xmlns:a16="http://schemas.microsoft.com/office/drawing/2014/main" id="{00000000-0008-0000-0000-000027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08" name="TextBox 807">
          <a:extLst>
            <a:ext uri="{FF2B5EF4-FFF2-40B4-BE49-F238E27FC236}">
              <a16:creationId xmlns:a16="http://schemas.microsoft.com/office/drawing/2014/main" id="{00000000-0008-0000-0000-000028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09" name="TextBox 808">
          <a:extLst>
            <a:ext uri="{FF2B5EF4-FFF2-40B4-BE49-F238E27FC236}">
              <a16:creationId xmlns:a16="http://schemas.microsoft.com/office/drawing/2014/main" id="{00000000-0008-0000-0000-000029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10" name="TextBox 809">
          <a:extLst>
            <a:ext uri="{FF2B5EF4-FFF2-40B4-BE49-F238E27FC236}">
              <a16:creationId xmlns:a16="http://schemas.microsoft.com/office/drawing/2014/main" id="{00000000-0008-0000-0000-00002A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11" name="TextBox 810">
          <a:extLst>
            <a:ext uri="{FF2B5EF4-FFF2-40B4-BE49-F238E27FC236}">
              <a16:creationId xmlns:a16="http://schemas.microsoft.com/office/drawing/2014/main" id="{00000000-0008-0000-0000-00002B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12" name="TextBox 811">
          <a:extLst>
            <a:ext uri="{FF2B5EF4-FFF2-40B4-BE49-F238E27FC236}">
              <a16:creationId xmlns:a16="http://schemas.microsoft.com/office/drawing/2014/main" id="{00000000-0008-0000-0000-00002C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13" name="TextBox 812">
          <a:extLst>
            <a:ext uri="{FF2B5EF4-FFF2-40B4-BE49-F238E27FC236}">
              <a16:creationId xmlns:a16="http://schemas.microsoft.com/office/drawing/2014/main" id="{00000000-0008-0000-0000-00002D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14" name="TextBox 813">
          <a:extLst>
            <a:ext uri="{FF2B5EF4-FFF2-40B4-BE49-F238E27FC236}">
              <a16:creationId xmlns:a16="http://schemas.microsoft.com/office/drawing/2014/main" id="{00000000-0008-0000-0000-00002E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15" name="TextBox 814">
          <a:extLst>
            <a:ext uri="{FF2B5EF4-FFF2-40B4-BE49-F238E27FC236}">
              <a16:creationId xmlns:a16="http://schemas.microsoft.com/office/drawing/2014/main" id="{00000000-0008-0000-0000-00002F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16" name="TextBox 815">
          <a:extLst>
            <a:ext uri="{FF2B5EF4-FFF2-40B4-BE49-F238E27FC236}">
              <a16:creationId xmlns:a16="http://schemas.microsoft.com/office/drawing/2014/main" id="{00000000-0008-0000-0000-000030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17" name="TextBox 816">
          <a:extLst>
            <a:ext uri="{FF2B5EF4-FFF2-40B4-BE49-F238E27FC236}">
              <a16:creationId xmlns:a16="http://schemas.microsoft.com/office/drawing/2014/main" id="{00000000-0008-0000-0000-000031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18" name="TextBox 817">
          <a:extLst>
            <a:ext uri="{FF2B5EF4-FFF2-40B4-BE49-F238E27FC236}">
              <a16:creationId xmlns:a16="http://schemas.microsoft.com/office/drawing/2014/main" id="{00000000-0008-0000-0000-000032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19" name="TextBox 818">
          <a:extLst>
            <a:ext uri="{FF2B5EF4-FFF2-40B4-BE49-F238E27FC236}">
              <a16:creationId xmlns:a16="http://schemas.microsoft.com/office/drawing/2014/main" id="{00000000-0008-0000-0000-000033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20" name="TextBox 819">
          <a:extLst>
            <a:ext uri="{FF2B5EF4-FFF2-40B4-BE49-F238E27FC236}">
              <a16:creationId xmlns:a16="http://schemas.microsoft.com/office/drawing/2014/main" id="{00000000-0008-0000-0000-000034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21" name="TextBox 820">
          <a:extLst>
            <a:ext uri="{FF2B5EF4-FFF2-40B4-BE49-F238E27FC236}">
              <a16:creationId xmlns:a16="http://schemas.microsoft.com/office/drawing/2014/main" id="{00000000-0008-0000-0000-000035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22" name="TextBox 821">
          <a:extLst>
            <a:ext uri="{FF2B5EF4-FFF2-40B4-BE49-F238E27FC236}">
              <a16:creationId xmlns:a16="http://schemas.microsoft.com/office/drawing/2014/main" id="{00000000-0008-0000-0000-000036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23" name="TextBox 822">
          <a:extLst>
            <a:ext uri="{FF2B5EF4-FFF2-40B4-BE49-F238E27FC236}">
              <a16:creationId xmlns:a16="http://schemas.microsoft.com/office/drawing/2014/main" id="{00000000-0008-0000-0000-000037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24" name="TextBox 823">
          <a:extLst>
            <a:ext uri="{FF2B5EF4-FFF2-40B4-BE49-F238E27FC236}">
              <a16:creationId xmlns:a16="http://schemas.microsoft.com/office/drawing/2014/main" id="{00000000-0008-0000-0000-000038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25" name="TextBox 824">
          <a:extLst>
            <a:ext uri="{FF2B5EF4-FFF2-40B4-BE49-F238E27FC236}">
              <a16:creationId xmlns:a16="http://schemas.microsoft.com/office/drawing/2014/main" id="{00000000-0008-0000-0000-000039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26" name="TextBox 825">
          <a:extLst>
            <a:ext uri="{FF2B5EF4-FFF2-40B4-BE49-F238E27FC236}">
              <a16:creationId xmlns:a16="http://schemas.microsoft.com/office/drawing/2014/main" id="{00000000-0008-0000-0000-00003A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27" name="TextBox 826">
          <a:extLst>
            <a:ext uri="{FF2B5EF4-FFF2-40B4-BE49-F238E27FC236}">
              <a16:creationId xmlns:a16="http://schemas.microsoft.com/office/drawing/2014/main" id="{00000000-0008-0000-0000-00003B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28" name="TextBox 827">
          <a:extLst>
            <a:ext uri="{FF2B5EF4-FFF2-40B4-BE49-F238E27FC236}">
              <a16:creationId xmlns:a16="http://schemas.microsoft.com/office/drawing/2014/main" id="{00000000-0008-0000-0000-00003C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29" name="TextBox 828">
          <a:extLst>
            <a:ext uri="{FF2B5EF4-FFF2-40B4-BE49-F238E27FC236}">
              <a16:creationId xmlns:a16="http://schemas.microsoft.com/office/drawing/2014/main" id="{00000000-0008-0000-0000-00003D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30" name="TextBox 829">
          <a:extLst>
            <a:ext uri="{FF2B5EF4-FFF2-40B4-BE49-F238E27FC236}">
              <a16:creationId xmlns:a16="http://schemas.microsoft.com/office/drawing/2014/main" id="{00000000-0008-0000-0000-00003E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31" name="TextBox 830">
          <a:extLst>
            <a:ext uri="{FF2B5EF4-FFF2-40B4-BE49-F238E27FC236}">
              <a16:creationId xmlns:a16="http://schemas.microsoft.com/office/drawing/2014/main" id="{00000000-0008-0000-0000-00003F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32" name="TextBox 831">
          <a:extLst>
            <a:ext uri="{FF2B5EF4-FFF2-40B4-BE49-F238E27FC236}">
              <a16:creationId xmlns:a16="http://schemas.microsoft.com/office/drawing/2014/main" id="{00000000-0008-0000-0000-000040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33" name="TextBox 832">
          <a:extLst>
            <a:ext uri="{FF2B5EF4-FFF2-40B4-BE49-F238E27FC236}">
              <a16:creationId xmlns:a16="http://schemas.microsoft.com/office/drawing/2014/main" id="{00000000-0008-0000-0000-000041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34" name="TextBox 833">
          <a:extLst>
            <a:ext uri="{FF2B5EF4-FFF2-40B4-BE49-F238E27FC236}">
              <a16:creationId xmlns:a16="http://schemas.microsoft.com/office/drawing/2014/main" id="{00000000-0008-0000-0000-000042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35" name="TextBox 834">
          <a:extLst>
            <a:ext uri="{FF2B5EF4-FFF2-40B4-BE49-F238E27FC236}">
              <a16:creationId xmlns:a16="http://schemas.microsoft.com/office/drawing/2014/main" id="{00000000-0008-0000-0000-000043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36" name="TextBox 835">
          <a:extLst>
            <a:ext uri="{FF2B5EF4-FFF2-40B4-BE49-F238E27FC236}">
              <a16:creationId xmlns:a16="http://schemas.microsoft.com/office/drawing/2014/main" id="{00000000-0008-0000-0000-000044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37" name="TextBox 836">
          <a:extLst>
            <a:ext uri="{FF2B5EF4-FFF2-40B4-BE49-F238E27FC236}">
              <a16:creationId xmlns:a16="http://schemas.microsoft.com/office/drawing/2014/main" id="{00000000-0008-0000-0000-000045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38" name="TextBox 837">
          <a:extLst>
            <a:ext uri="{FF2B5EF4-FFF2-40B4-BE49-F238E27FC236}">
              <a16:creationId xmlns:a16="http://schemas.microsoft.com/office/drawing/2014/main" id="{00000000-0008-0000-0000-000046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39" name="TextBox 838">
          <a:extLst>
            <a:ext uri="{FF2B5EF4-FFF2-40B4-BE49-F238E27FC236}">
              <a16:creationId xmlns:a16="http://schemas.microsoft.com/office/drawing/2014/main" id="{00000000-0008-0000-0000-000047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40" name="TextBox 839">
          <a:extLst>
            <a:ext uri="{FF2B5EF4-FFF2-40B4-BE49-F238E27FC236}">
              <a16:creationId xmlns:a16="http://schemas.microsoft.com/office/drawing/2014/main" id="{00000000-0008-0000-0000-000048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41" name="TextBox 840">
          <a:extLst>
            <a:ext uri="{FF2B5EF4-FFF2-40B4-BE49-F238E27FC236}">
              <a16:creationId xmlns:a16="http://schemas.microsoft.com/office/drawing/2014/main" id="{00000000-0008-0000-0000-000049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42" name="TextBox 841">
          <a:extLst>
            <a:ext uri="{FF2B5EF4-FFF2-40B4-BE49-F238E27FC236}">
              <a16:creationId xmlns:a16="http://schemas.microsoft.com/office/drawing/2014/main" id="{00000000-0008-0000-0000-00004A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43" name="TextBox 842">
          <a:extLst>
            <a:ext uri="{FF2B5EF4-FFF2-40B4-BE49-F238E27FC236}">
              <a16:creationId xmlns:a16="http://schemas.microsoft.com/office/drawing/2014/main" id="{00000000-0008-0000-0000-00004B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44" name="TextBox 843">
          <a:extLst>
            <a:ext uri="{FF2B5EF4-FFF2-40B4-BE49-F238E27FC236}">
              <a16:creationId xmlns:a16="http://schemas.microsoft.com/office/drawing/2014/main" id="{00000000-0008-0000-0000-00004C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45" name="TextBox 844">
          <a:extLst>
            <a:ext uri="{FF2B5EF4-FFF2-40B4-BE49-F238E27FC236}">
              <a16:creationId xmlns:a16="http://schemas.microsoft.com/office/drawing/2014/main" id="{00000000-0008-0000-0000-00004D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46" name="TextBox 845">
          <a:extLst>
            <a:ext uri="{FF2B5EF4-FFF2-40B4-BE49-F238E27FC236}">
              <a16:creationId xmlns:a16="http://schemas.microsoft.com/office/drawing/2014/main" id="{00000000-0008-0000-0000-00004E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47" name="TextBox 846">
          <a:extLst>
            <a:ext uri="{FF2B5EF4-FFF2-40B4-BE49-F238E27FC236}">
              <a16:creationId xmlns:a16="http://schemas.microsoft.com/office/drawing/2014/main" id="{00000000-0008-0000-0000-00004F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48" name="TextBox 847">
          <a:extLst>
            <a:ext uri="{FF2B5EF4-FFF2-40B4-BE49-F238E27FC236}">
              <a16:creationId xmlns:a16="http://schemas.microsoft.com/office/drawing/2014/main" id="{00000000-0008-0000-0000-000050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49" name="TextBox 848">
          <a:extLst>
            <a:ext uri="{FF2B5EF4-FFF2-40B4-BE49-F238E27FC236}">
              <a16:creationId xmlns:a16="http://schemas.microsoft.com/office/drawing/2014/main" id="{00000000-0008-0000-0000-000051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50" name="TextBox 849">
          <a:extLst>
            <a:ext uri="{FF2B5EF4-FFF2-40B4-BE49-F238E27FC236}">
              <a16:creationId xmlns:a16="http://schemas.microsoft.com/office/drawing/2014/main" id="{00000000-0008-0000-0000-000052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851" name="TextBox 850">
          <a:extLst>
            <a:ext uri="{FF2B5EF4-FFF2-40B4-BE49-F238E27FC236}">
              <a16:creationId xmlns:a16="http://schemas.microsoft.com/office/drawing/2014/main" id="{00000000-0008-0000-0000-00005303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52" name="TextBox 851">
          <a:extLst>
            <a:ext uri="{FF2B5EF4-FFF2-40B4-BE49-F238E27FC236}">
              <a16:creationId xmlns:a16="http://schemas.microsoft.com/office/drawing/2014/main" id="{00000000-0008-0000-0000-000054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53" name="TextBox 852">
          <a:extLst>
            <a:ext uri="{FF2B5EF4-FFF2-40B4-BE49-F238E27FC236}">
              <a16:creationId xmlns:a16="http://schemas.microsoft.com/office/drawing/2014/main" id="{00000000-0008-0000-0000-000055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54" name="TextBox 853">
          <a:extLst>
            <a:ext uri="{FF2B5EF4-FFF2-40B4-BE49-F238E27FC236}">
              <a16:creationId xmlns:a16="http://schemas.microsoft.com/office/drawing/2014/main" id="{00000000-0008-0000-0000-000056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55" name="TextBox 854">
          <a:extLst>
            <a:ext uri="{FF2B5EF4-FFF2-40B4-BE49-F238E27FC236}">
              <a16:creationId xmlns:a16="http://schemas.microsoft.com/office/drawing/2014/main" id="{00000000-0008-0000-0000-000057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56" name="TextBox 855">
          <a:extLst>
            <a:ext uri="{FF2B5EF4-FFF2-40B4-BE49-F238E27FC236}">
              <a16:creationId xmlns:a16="http://schemas.microsoft.com/office/drawing/2014/main" id="{00000000-0008-0000-0000-000058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57" name="TextBox 856">
          <a:extLst>
            <a:ext uri="{FF2B5EF4-FFF2-40B4-BE49-F238E27FC236}">
              <a16:creationId xmlns:a16="http://schemas.microsoft.com/office/drawing/2014/main" id="{00000000-0008-0000-0000-000059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58" name="TextBox 857">
          <a:extLst>
            <a:ext uri="{FF2B5EF4-FFF2-40B4-BE49-F238E27FC236}">
              <a16:creationId xmlns:a16="http://schemas.microsoft.com/office/drawing/2014/main" id="{00000000-0008-0000-0000-00005A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59" name="TextBox 858">
          <a:extLst>
            <a:ext uri="{FF2B5EF4-FFF2-40B4-BE49-F238E27FC236}">
              <a16:creationId xmlns:a16="http://schemas.microsoft.com/office/drawing/2014/main" id="{00000000-0008-0000-0000-00005B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60" name="TextBox 859">
          <a:extLst>
            <a:ext uri="{FF2B5EF4-FFF2-40B4-BE49-F238E27FC236}">
              <a16:creationId xmlns:a16="http://schemas.microsoft.com/office/drawing/2014/main" id="{00000000-0008-0000-0000-00005C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61" name="TextBox 860">
          <a:extLst>
            <a:ext uri="{FF2B5EF4-FFF2-40B4-BE49-F238E27FC236}">
              <a16:creationId xmlns:a16="http://schemas.microsoft.com/office/drawing/2014/main" id="{00000000-0008-0000-0000-00005D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62" name="TextBox 861">
          <a:extLst>
            <a:ext uri="{FF2B5EF4-FFF2-40B4-BE49-F238E27FC236}">
              <a16:creationId xmlns:a16="http://schemas.microsoft.com/office/drawing/2014/main" id="{00000000-0008-0000-0000-00005E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63" name="TextBox 862">
          <a:extLst>
            <a:ext uri="{FF2B5EF4-FFF2-40B4-BE49-F238E27FC236}">
              <a16:creationId xmlns:a16="http://schemas.microsoft.com/office/drawing/2014/main" id="{00000000-0008-0000-0000-00005F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64" name="TextBox 863">
          <a:extLst>
            <a:ext uri="{FF2B5EF4-FFF2-40B4-BE49-F238E27FC236}">
              <a16:creationId xmlns:a16="http://schemas.microsoft.com/office/drawing/2014/main" id="{00000000-0008-0000-0000-000060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65" name="TextBox 864">
          <a:extLst>
            <a:ext uri="{FF2B5EF4-FFF2-40B4-BE49-F238E27FC236}">
              <a16:creationId xmlns:a16="http://schemas.microsoft.com/office/drawing/2014/main" id="{00000000-0008-0000-0000-000061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66" name="TextBox 865">
          <a:extLst>
            <a:ext uri="{FF2B5EF4-FFF2-40B4-BE49-F238E27FC236}">
              <a16:creationId xmlns:a16="http://schemas.microsoft.com/office/drawing/2014/main" id="{00000000-0008-0000-0000-000062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67" name="TextBox 866">
          <a:extLst>
            <a:ext uri="{FF2B5EF4-FFF2-40B4-BE49-F238E27FC236}">
              <a16:creationId xmlns:a16="http://schemas.microsoft.com/office/drawing/2014/main" id="{00000000-0008-0000-0000-000063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68" name="TextBox 867">
          <a:extLst>
            <a:ext uri="{FF2B5EF4-FFF2-40B4-BE49-F238E27FC236}">
              <a16:creationId xmlns:a16="http://schemas.microsoft.com/office/drawing/2014/main" id="{00000000-0008-0000-0000-000064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69" name="TextBox 868">
          <a:extLst>
            <a:ext uri="{FF2B5EF4-FFF2-40B4-BE49-F238E27FC236}">
              <a16:creationId xmlns:a16="http://schemas.microsoft.com/office/drawing/2014/main" id="{00000000-0008-0000-0000-000065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70" name="TextBox 869">
          <a:extLst>
            <a:ext uri="{FF2B5EF4-FFF2-40B4-BE49-F238E27FC236}">
              <a16:creationId xmlns:a16="http://schemas.microsoft.com/office/drawing/2014/main" id="{00000000-0008-0000-0000-000066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71" name="TextBox 870">
          <a:extLst>
            <a:ext uri="{FF2B5EF4-FFF2-40B4-BE49-F238E27FC236}">
              <a16:creationId xmlns:a16="http://schemas.microsoft.com/office/drawing/2014/main" id="{00000000-0008-0000-0000-000067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72" name="TextBox 871">
          <a:extLst>
            <a:ext uri="{FF2B5EF4-FFF2-40B4-BE49-F238E27FC236}">
              <a16:creationId xmlns:a16="http://schemas.microsoft.com/office/drawing/2014/main" id="{00000000-0008-0000-0000-000068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873" name="TextBox 872">
          <a:extLst>
            <a:ext uri="{FF2B5EF4-FFF2-40B4-BE49-F238E27FC236}">
              <a16:creationId xmlns:a16="http://schemas.microsoft.com/office/drawing/2014/main" id="{00000000-0008-0000-0000-000069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74" name="TextBox 873">
          <a:extLst>
            <a:ext uri="{FF2B5EF4-FFF2-40B4-BE49-F238E27FC236}">
              <a16:creationId xmlns:a16="http://schemas.microsoft.com/office/drawing/2014/main" id="{00000000-0008-0000-0000-00006A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75" name="TextBox 874">
          <a:extLst>
            <a:ext uri="{FF2B5EF4-FFF2-40B4-BE49-F238E27FC236}">
              <a16:creationId xmlns:a16="http://schemas.microsoft.com/office/drawing/2014/main" id="{00000000-0008-0000-0000-00006B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76" name="TextBox 875">
          <a:extLst>
            <a:ext uri="{FF2B5EF4-FFF2-40B4-BE49-F238E27FC236}">
              <a16:creationId xmlns:a16="http://schemas.microsoft.com/office/drawing/2014/main" id="{00000000-0008-0000-0000-00006C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77" name="TextBox 876">
          <a:extLst>
            <a:ext uri="{FF2B5EF4-FFF2-40B4-BE49-F238E27FC236}">
              <a16:creationId xmlns:a16="http://schemas.microsoft.com/office/drawing/2014/main" id="{00000000-0008-0000-0000-00006D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78" name="TextBox 877">
          <a:extLst>
            <a:ext uri="{FF2B5EF4-FFF2-40B4-BE49-F238E27FC236}">
              <a16:creationId xmlns:a16="http://schemas.microsoft.com/office/drawing/2014/main" id="{00000000-0008-0000-0000-00006E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879" name="TextBox 878">
          <a:extLst>
            <a:ext uri="{FF2B5EF4-FFF2-40B4-BE49-F238E27FC236}">
              <a16:creationId xmlns:a16="http://schemas.microsoft.com/office/drawing/2014/main" id="{00000000-0008-0000-0000-00006F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880" name="TextBox 879">
          <a:extLst>
            <a:ext uri="{FF2B5EF4-FFF2-40B4-BE49-F238E27FC236}">
              <a16:creationId xmlns:a16="http://schemas.microsoft.com/office/drawing/2014/main" id="{00000000-0008-0000-0000-000070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881" name="TextBox 880">
          <a:extLst>
            <a:ext uri="{FF2B5EF4-FFF2-40B4-BE49-F238E27FC236}">
              <a16:creationId xmlns:a16="http://schemas.microsoft.com/office/drawing/2014/main" id="{00000000-0008-0000-0000-000071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882" name="TextBox 881">
          <a:extLst>
            <a:ext uri="{FF2B5EF4-FFF2-40B4-BE49-F238E27FC236}">
              <a16:creationId xmlns:a16="http://schemas.microsoft.com/office/drawing/2014/main" id="{00000000-0008-0000-0000-000072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883" name="TextBox 882">
          <a:extLst>
            <a:ext uri="{FF2B5EF4-FFF2-40B4-BE49-F238E27FC236}">
              <a16:creationId xmlns:a16="http://schemas.microsoft.com/office/drawing/2014/main" id="{00000000-0008-0000-0000-000073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884" name="TextBox 883">
          <a:extLst>
            <a:ext uri="{FF2B5EF4-FFF2-40B4-BE49-F238E27FC236}">
              <a16:creationId xmlns:a16="http://schemas.microsoft.com/office/drawing/2014/main" id="{00000000-0008-0000-0000-00007403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885" name="TextBox 884">
          <a:extLst>
            <a:ext uri="{FF2B5EF4-FFF2-40B4-BE49-F238E27FC236}">
              <a16:creationId xmlns:a16="http://schemas.microsoft.com/office/drawing/2014/main" id="{00000000-0008-0000-0000-00007503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886" name="TextBox 885">
          <a:extLst>
            <a:ext uri="{FF2B5EF4-FFF2-40B4-BE49-F238E27FC236}">
              <a16:creationId xmlns:a16="http://schemas.microsoft.com/office/drawing/2014/main" id="{00000000-0008-0000-0000-00007603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887" name="TextBox 886">
          <a:extLst>
            <a:ext uri="{FF2B5EF4-FFF2-40B4-BE49-F238E27FC236}">
              <a16:creationId xmlns:a16="http://schemas.microsoft.com/office/drawing/2014/main" id="{00000000-0008-0000-0000-00007703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888" name="TextBox 887">
          <a:extLst>
            <a:ext uri="{FF2B5EF4-FFF2-40B4-BE49-F238E27FC236}">
              <a16:creationId xmlns:a16="http://schemas.microsoft.com/office/drawing/2014/main" id="{00000000-0008-0000-0000-00007803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889" name="TextBox 888">
          <a:extLst>
            <a:ext uri="{FF2B5EF4-FFF2-40B4-BE49-F238E27FC236}">
              <a16:creationId xmlns:a16="http://schemas.microsoft.com/office/drawing/2014/main" id="{00000000-0008-0000-0000-00007903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890" name="TextBox 889">
          <a:extLst>
            <a:ext uri="{FF2B5EF4-FFF2-40B4-BE49-F238E27FC236}">
              <a16:creationId xmlns:a16="http://schemas.microsoft.com/office/drawing/2014/main" id="{00000000-0008-0000-0000-00007A03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891" name="TextBox 890">
          <a:extLst>
            <a:ext uri="{FF2B5EF4-FFF2-40B4-BE49-F238E27FC236}">
              <a16:creationId xmlns:a16="http://schemas.microsoft.com/office/drawing/2014/main" id="{00000000-0008-0000-0000-00007B03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892" name="TextBox 891">
          <a:extLst>
            <a:ext uri="{FF2B5EF4-FFF2-40B4-BE49-F238E27FC236}">
              <a16:creationId xmlns:a16="http://schemas.microsoft.com/office/drawing/2014/main" id="{00000000-0008-0000-0000-00007C03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893" name="TextBox 892">
          <a:extLst>
            <a:ext uri="{FF2B5EF4-FFF2-40B4-BE49-F238E27FC236}">
              <a16:creationId xmlns:a16="http://schemas.microsoft.com/office/drawing/2014/main" id="{00000000-0008-0000-0000-00007D03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894" name="TextBox 893">
          <a:extLst>
            <a:ext uri="{FF2B5EF4-FFF2-40B4-BE49-F238E27FC236}">
              <a16:creationId xmlns:a16="http://schemas.microsoft.com/office/drawing/2014/main" id="{00000000-0008-0000-0000-00007E03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895" name="TextBox 894">
          <a:extLst>
            <a:ext uri="{FF2B5EF4-FFF2-40B4-BE49-F238E27FC236}">
              <a16:creationId xmlns:a16="http://schemas.microsoft.com/office/drawing/2014/main" id="{00000000-0008-0000-0000-00007F03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896" name="TextBox 895">
          <a:extLst>
            <a:ext uri="{FF2B5EF4-FFF2-40B4-BE49-F238E27FC236}">
              <a16:creationId xmlns:a16="http://schemas.microsoft.com/office/drawing/2014/main" id="{00000000-0008-0000-0000-00008003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897" name="TextBox 896">
          <a:extLst>
            <a:ext uri="{FF2B5EF4-FFF2-40B4-BE49-F238E27FC236}">
              <a16:creationId xmlns:a16="http://schemas.microsoft.com/office/drawing/2014/main" id="{00000000-0008-0000-0000-00008103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898" name="TextBox 897">
          <a:extLst>
            <a:ext uri="{FF2B5EF4-FFF2-40B4-BE49-F238E27FC236}">
              <a16:creationId xmlns:a16="http://schemas.microsoft.com/office/drawing/2014/main" id="{00000000-0008-0000-0000-00008203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899" name="TextBox 898">
          <a:extLst>
            <a:ext uri="{FF2B5EF4-FFF2-40B4-BE49-F238E27FC236}">
              <a16:creationId xmlns:a16="http://schemas.microsoft.com/office/drawing/2014/main" id="{00000000-0008-0000-0000-00008303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900" name="TextBox 899">
          <a:extLst>
            <a:ext uri="{FF2B5EF4-FFF2-40B4-BE49-F238E27FC236}">
              <a16:creationId xmlns:a16="http://schemas.microsoft.com/office/drawing/2014/main" id="{00000000-0008-0000-0000-000084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901" name="TextBox 900">
          <a:extLst>
            <a:ext uri="{FF2B5EF4-FFF2-40B4-BE49-F238E27FC236}">
              <a16:creationId xmlns:a16="http://schemas.microsoft.com/office/drawing/2014/main" id="{00000000-0008-0000-0000-000085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02" name="TextBox 901">
          <a:extLst>
            <a:ext uri="{FF2B5EF4-FFF2-40B4-BE49-F238E27FC236}">
              <a16:creationId xmlns:a16="http://schemas.microsoft.com/office/drawing/2014/main" id="{00000000-0008-0000-0000-000086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03" name="TextBox 902">
          <a:extLst>
            <a:ext uri="{FF2B5EF4-FFF2-40B4-BE49-F238E27FC236}">
              <a16:creationId xmlns:a16="http://schemas.microsoft.com/office/drawing/2014/main" id="{00000000-0008-0000-0000-000087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904" name="TextBox 903">
          <a:extLst>
            <a:ext uri="{FF2B5EF4-FFF2-40B4-BE49-F238E27FC236}">
              <a16:creationId xmlns:a16="http://schemas.microsoft.com/office/drawing/2014/main" id="{00000000-0008-0000-0000-000088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905" name="TextBox 904">
          <a:extLst>
            <a:ext uri="{FF2B5EF4-FFF2-40B4-BE49-F238E27FC236}">
              <a16:creationId xmlns:a16="http://schemas.microsoft.com/office/drawing/2014/main" id="{00000000-0008-0000-0000-000089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06" name="TextBox 905">
          <a:extLst>
            <a:ext uri="{FF2B5EF4-FFF2-40B4-BE49-F238E27FC236}">
              <a16:creationId xmlns:a16="http://schemas.microsoft.com/office/drawing/2014/main" id="{00000000-0008-0000-0000-00008A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07" name="TextBox 906">
          <a:extLst>
            <a:ext uri="{FF2B5EF4-FFF2-40B4-BE49-F238E27FC236}">
              <a16:creationId xmlns:a16="http://schemas.microsoft.com/office/drawing/2014/main" id="{00000000-0008-0000-0000-00008B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908" name="TextBox 907">
          <a:extLst>
            <a:ext uri="{FF2B5EF4-FFF2-40B4-BE49-F238E27FC236}">
              <a16:creationId xmlns:a16="http://schemas.microsoft.com/office/drawing/2014/main" id="{00000000-0008-0000-0000-00008C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909" name="TextBox 908">
          <a:extLst>
            <a:ext uri="{FF2B5EF4-FFF2-40B4-BE49-F238E27FC236}">
              <a16:creationId xmlns:a16="http://schemas.microsoft.com/office/drawing/2014/main" id="{00000000-0008-0000-0000-00008D03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10" name="TextBox 909">
          <a:extLst>
            <a:ext uri="{FF2B5EF4-FFF2-40B4-BE49-F238E27FC236}">
              <a16:creationId xmlns:a16="http://schemas.microsoft.com/office/drawing/2014/main" id="{00000000-0008-0000-0000-00008E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911" name="TextBox 910">
          <a:extLst>
            <a:ext uri="{FF2B5EF4-FFF2-40B4-BE49-F238E27FC236}">
              <a16:creationId xmlns:a16="http://schemas.microsoft.com/office/drawing/2014/main" id="{00000000-0008-0000-0000-00008F03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12" name="TextBox 911">
          <a:extLst>
            <a:ext uri="{FF2B5EF4-FFF2-40B4-BE49-F238E27FC236}">
              <a16:creationId xmlns:a16="http://schemas.microsoft.com/office/drawing/2014/main" id="{00000000-0008-0000-0000-000090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13" name="TextBox 912">
          <a:extLst>
            <a:ext uri="{FF2B5EF4-FFF2-40B4-BE49-F238E27FC236}">
              <a16:creationId xmlns:a16="http://schemas.microsoft.com/office/drawing/2014/main" id="{00000000-0008-0000-0000-000091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14" name="TextBox 913">
          <a:extLst>
            <a:ext uri="{FF2B5EF4-FFF2-40B4-BE49-F238E27FC236}">
              <a16:creationId xmlns:a16="http://schemas.microsoft.com/office/drawing/2014/main" id="{00000000-0008-0000-0000-000092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15" name="TextBox 914">
          <a:extLst>
            <a:ext uri="{FF2B5EF4-FFF2-40B4-BE49-F238E27FC236}">
              <a16:creationId xmlns:a16="http://schemas.microsoft.com/office/drawing/2014/main" id="{00000000-0008-0000-0000-000093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16" name="TextBox 915">
          <a:extLst>
            <a:ext uri="{FF2B5EF4-FFF2-40B4-BE49-F238E27FC236}">
              <a16:creationId xmlns:a16="http://schemas.microsoft.com/office/drawing/2014/main" id="{00000000-0008-0000-0000-000094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17" name="TextBox 916">
          <a:extLst>
            <a:ext uri="{FF2B5EF4-FFF2-40B4-BE49-F238E27FC236}">
              <a16:creationId xmlns:a16="http://schemas.microsoft.com/office/drawing/2014/main" id="{00000000-0008-0000-0000-000095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18" name="TextBox 917">
          <a:extLst>
            <a:ext uri="{FF2B5EF4-FFF2-40B4-BE49-F238E27FC236}">
              <a16:creationId xmlns:a16="http://schemas.microsoft.com/office/drawing/2014/main" id="{00000000-0008-0000-0000-000096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19" name="TextBox 918">
          <a:extLst>
            <a:ext uri="{FF2B5EF4-FFF2-40B4-BE49-F238E27FC236}">
              <a16:creationId xmlns:a16="http://schemas.microsoft.com/office/drawing/2014/main" id="{00000000-0008-0000-0000-000097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20" name="TextBox 919">
          <a:extLst>
            <a:ext uri="{FF2B5EF4-FFF2-40B4-BE49-F238E27FC236}">
              <a16:creationId xmlns:a16="http://schemas.microsoft.com/office/drawing/2014/main" id="{00000000-0008-0000-0000-000098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21" name="TextBox 920">
          <a:extLst>
            <a:ext uri="{FF2B5EF4-FFF2-40B4-BE49-F238E27FC236}">
              <a16:creationId xmlns:a16="http://schemas.microsoft.com/office/drawing/2014/main" id="{00000000-0008-0000-0000-000099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22" name="TextBox 921">
          <a:extLst>
            <a:ext uri="{FF2B5EF4-FFF2-40B4-BE49-F238E27FC236}">
              <a16:creationId xmlns:a16="http://schemas.microsoft.com/office/drawing/2014/main" id="{00000000-0008-0000-0000-00009A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23" name="TextBox 922">
          <a:extLst>
            <a:ext uri="{FF2B5EF4-FFF2-40B4-BE49-F238E27FC236}">
              <a16:creationId xmlns:a16="http://schemas.microsoft.com/office/drawing/2014/main" id="{00000000-0008-0000-0000-00009B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924" name="TextBox 923">
          <a:extLst>
            <a:ext uri="{FF2B5EF4-FFF2-40B4-BE49-F238E27FC236}">
              <a16:creationId xmlns:a16="http://schemas.microsoft.com/office/drawing/2014/main" id="{00000000-0008-0000-0000-00009C03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925" name="TextBox 924">
          <a:extLst>
            <a:ext uri="{FF2B5EF4-FFF2-40B4-BE49-F238E27FC236}">
              <a16:creationId xmlns:a16="http://schemas.microsoft.com/office/drawing/2014/main" id="{00000000-0008-0000-0000-00009D03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926" name="TextBox 925">
          <a:extLst>
            <a:ext uri="{FF2B5EF4-FFF2-40B4-BE49-F238E27FC236}">
              <a16:creationId xmlns:a16="http://schemas.microsoft.com/office/drawing/2014/main" id="{00000000-0008-0000-0000-00009E03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927" name="TextBox 926">
          <a:extLst>
            <a:ext uri="{FF2B5EF4-FFF2-40B4-BE49-F238E27FC236}">
              <a16:creationId xmlns:a16="http://schemas.microsoft.com/office/drawing/2014/main" id="{00000000-0008-0000-0000-00009F03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28" name="TextBox 927">
          <a:extLst>
            <a:ext uri="{FF2B5EF4-FFF2-40B4-BE49-F238E27FC236}">
              <a16:creationId xmlns:a16="http://schemas.microsoft.com/office/drawing/2014/main" id="{00000000-0008-0000-0000-0000A0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29" name="TextBox 928">
          <a:extLst>
            <a:ext uri="{FF2B5EF4-FFF2-40B4-BE49-F238E27FC236}">
              <a16:creationId xmlns:a16="http://schemas.microsoft.com/office/drawing/2014/main" id="{00000000-0008-0000-0000-0000A1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30" name="TextBox 929">
          <a:extLst>
            <a:ext uri="{FF2B5EF4-FFF2-40B4-BE49-F238E27FC236}">
              <a16:creationId xmlns:a16="http://schemas.microsoft.com/office/drawing/2014/main" id="{00000000-0008-0000-0000-0000A2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31" name="TextBox 930">
          <a:extLst>
            <a:ext uri="{FF2B5EF4-FFF2-40B4-BE49-F238E27FC236}">
              <a16:creationId xmlns:a16="http://schemas.microsoft.com/office/drawing/2014/main" id="{00000000-0008-0000-0000-0000A3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32" name="TextBox 931">
          <a:extLst>
            <a:ext uri="{FF2B5EF4-FFF2-40B4-BE49-F238E27FC236}">
              <a16:creationId xmlns:a16="http://schemas.microsoft.com/office/drawing/2014/main" id="{00000000-0008-0000-0000-0000A4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33" name="TextBox 932">
          <a:extLst>
            <a:ext uri="{FF2B5EF4-FFF2-40B4-BE49-F238E27FC236}">
              <a16:creationId xmlns:a16="http://schemas.microsoft.com/office/drawing/2014/main" id="{00000000-0008-0000-0000-0000A5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34" name="TextBox 933">
          <a:extLst>
            <a:ext uri="{FF2B5EF4-FFF2-40B4-BE49-F238E27FC236}">
              <a16:creationId xmlns:a16="http://schemas.microsoft.com/office/drawing/2014/main" id="{00000000-0008-0000-0000-0000A6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35" name="TextBox 934">
          <a:extLst>
            <a:ext uri="{FF2B5EF4-FFF2-40B4-BE49-F238E27FC236}">
              <a16:creationId xmlns:a16="http://schemas.microsoft.com/office/drawing/2014/main" id="{00000000-0008-0000-0000-0000A7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36" name="TextBox 935">
          <a:extLst>
            <a:ext uri="{FF2B5EF4-FFF2-40B4-BE49-F238E27FC236}">
              <a16:creationId xmlns:a16="http://schemas.microsoft.com/office/drawing/2014/main" id="{00000000-0008-0000-0000-0000A8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37" name="TextBox 936">
          <a:extLst>
            <a:ext uri="{FF2B5EF4-FFF2-40B4-BE49-F238E27FC236}">
              <a16:creationId xmlns:a16="http://schemas.microsoft.com/office/drawing/2014/main" id="{00000000-0008-0000-0000-0000A9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38" name="TextBox 937">
          <a:extLst>
            <a:ext uri="{FF2B5EF4-FFF2-40B4-BE49-F238E27FC236}">
              <a16:creationId xmlns:a16="http://schemas.microsoft.com/office/drawing/2014/main" id="{00000000-0008-0000-0000-0000AA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39" name="TextBox 938">
          <a:extLst>
            <a:ext uri="{FF2B5EF4-FFF2-40B4-BE49-F238E27FC236}">
              <a16:creationId xmlns:a16="http://schemas.microsoft.com/office/drawing/2014/main" id="{00000000-0008-0000-0000-0000AB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940" name="TextBox 939">
          <a:extLst>
            <a:ext uri="{FF2B5EF4-FFF2-40B4-BE49-F238E27FC236}">
              <a16:creationId xmlns:a16="http://schemas.microsoft.com/office/drawing/2014/main" id="{00000000-0008-0000-0000-0000AC03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941" name="TextBox 940">
          <a:extLst>
            <a:ext uri="{FF2B5EF4-FFF2-40B4-BE49-F238E27FC236}">
              <a16:creationId xmlns:a16="http://schemas.microsoft.com/office/drawing/2014/main" id="{00000000-0008-0000-0000-0000AD03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942" name="TextBox 941">
          <a:extLst>
            <a:ext uri="{FF2B5EF4-FFF2-40B4-BE49-F238E27FC236}">
              <a16:creationId xmlns:a16="http://schemas.microsoft.com/office/drawing/2014/main" id="{00000000-0008-0000-0000-0000AE03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943" name="TextBox 942">
          <a:extLst>
            <a:ext uri="{FF2B5EF4-FFF2-40B4-BE49-F238E27FC236}">
              <a16:creationId xmlns:a16="http://schemas.microsoft.com/office/drawing/2014/main" id="{00000000-0008-0000-0000-0000AF03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44" name="TextBox 943">
          <a:extLst>
            <a:ext uri="{FF2B5EF4-FFF2-40B4-BE49-F238E27FC236}">
              <a16:creationId xmlns:a16="http://schemas.microsoft.com/office/drawing/2014/main" id="{00000000-0008-0000-0000-0000B0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45" name="TextBox 944">
          <a:extLst>
            <a:ext uri="{FF2B5EF4-FFF2-40B4-BE49-F238E27FC236}">
              <a16:creationId xmlns:a16="http://schemas.microsoft.com/office/drawing/2014/main" id="{00000000-0008-0000-0000-0000B1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46" name="TextBox 945">
          <a:extLst>
            <a:ext uri="{FF2B5EF4-FFF2-40B4-BE49-F238E27FC236}">
              <a16:creationId xmlns:a16="http://schemas.microsoft.com/office/drawing/2014/main" id="{00000000-0008-0000-0000-0000B2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47" name="TextBox 946">
          <a:extLst>
            <a:ext uri="{FF2B5EF4-FFF2-40B4-BE49-F238E27FC236}">
              <a16:creationId xmlns:a16="http://schemas.microsoft.com/office/drawing/2014/main" id="{00000000-0008-0000-0000-0000B3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48" name="TextBox 947">
          <a:extLst>
            <a:ext uri="{FF2B5EF4-FFF2-40B4-BE49-F238E27FC236}">
              <a16:creationId xmlns:a16="http://schemas.microsoft.com/office/drawing/2014/main" id="{00000000-0008-0000-0000-0000B4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49" name="TextBox 948">
          <a:extLst>
            <a:ext uri="{FF2B5EF4-FFF2-40B4-BE49-F238E27FC236}">
              <a16:creationId xmlns:a16="http://schemas.microsoft.com/office/drawing/2014/main" id="{00000000-0008-0000-0000-0000B5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50" name="TextBox 949">
          <a:extLst>
            <a:ext uri="{FF2B5EF4-FFF2-40B4-BE49-F238E27FC236}">
              <a16:creationId xmlns:a16="http://schemas.microsoft.com/office/drawing/2014/main" id="{00000000-0008-0000-0000-0000B6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51" name="TextBox 950">
          <a:extLst>
            <a:ext uri="{FF2B5EF4-FFF2-40B4-BE49-F238E27FC236}">
              <a16:creationId xmlns:a16="http://schemas.microsoft.com/office/drawing/2014/main" id="{00000000-0008-0000-0000-0000B7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52" name="TextBox 951">
          <a:extLst>
            <a:ext uri="{FF2B5EF4-FFF2-40B4-BE49-F238E27FC236}">
              <a16:creationId xmlns:a16="http://schemas.microsoft.com/office/drawing/2014/main" id="{00000000-0008-0000-0000-0000B8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53" name="TextBox 952">
          <a:extLst>
            <a:ext uri="{FF2B5EF4-FFF2-40B4-BE49-F238E27FC236}">
              <a16:creationId xmlns:a16="http://schemas.microsoft.com/office/drawing/2014/main" id="{00000000-0008-0000-0000-0000B9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54" name="TextBox 953">
          <a:extLst>
            <a:ext uri="{FF2B5EF4-FFF2-40B4-BE49-F238E27FC236}">
              <a16:creationId xmlns:a16="http://schemas.microsoft.com/office/drawing/2014/main" id="{00000000-0008-0000-0000-0000BA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955" name="TextBox 954">
          <a:extLst>
            <a:ext uri="{FF2B5EF4-FFF2-40B4-BE49-F238E27FC236}">
              <a16:creationId xmlns:a16="http://schemas.microsoft.com/office/drawing/2014/main" id="{00000000-0008-0000-0000-0000BB03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56" name="TextBox 955">
          <a:extLst>
            <a:ext uri="{FF2B5EF4-FFF2-40B4-BE49-F238E27FC236}">
              <a16:creationId xmlns:a16="http://schemas.microsoft.com/office/drawing/2014/main" id="{00000000-0008-0000-0000-0000BC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57" name="TextBox 956">
          <a:extLst>
            <a:ext uri="{FF2B5EF4-FFF2-40B4-BE49-F238E27FC236}">
              <a16:creationId xmlns:a16="http://schemas.microsoft.com/office/drawing/2014/main" id="{00000000-0008-0000-0000-0000BD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58" name="TextBox 957">
          <a:extLst>
            <a:ext uri="{FF2B5EF4-FFF2-40B4-BE49-F238E27FC236}">
              <a16:creationId xmlns:a16="http://schemas.microsoft.com/office/drawing/2014/main" id="{00000000-0008-0000-0000-0000BE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59" name="TextBox 958">
          <a:extLst>
            <a:ext uri="{FF2B5EF4-FFF2-40B4-BE49-F238E27FC236}">
              <a16:creationId xmlns:a16="http://schemas.microsoft.com/office/drawing/2014/main" id="{00000000-0008-0000-0000-0000BF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60" name="TextBox 959">
          <a:extLst>
            <a:ext uri="{FF2B5EF4-FFF2-40B4-BE49-F238E27FC236}">
              <a16:creationId xmlns:a16="http://schemas.microsoft.com/office/drawing/2014/main" id="{00000000-0008-0000-0000-0000C0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61" name="TextBox 960">
          <a:extLst>
            <a:ext uri="{FF2B5EF4-FFF2-40B4-BE49-F238E27FC236}">
              <a16:creationId xmlns:a16="http://schemas.microsoft.com/office/drawing/2014/main" id="{00000000-0008-0000-0000-0000C1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62" name="TextBox 961">
          <a:extLst>
            <a:ext uri="{FF2B5EF4-FFF2-40B4-BE49-F238E27FC236}">
              <a16:creationId xmlns:a16="http://schemas.microsoft.com/office/drawing/2014/main" id="{00000000-0008-0000-0000-0000C2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63" name="TextBox 962">
          <a:extLst>
            <a:ext uri="{FF2B5EF4-FFF2-40B4-BE49-F238E27FC236}">
              <a16:creationId xmlns:a16="http://schemas.microsoft.com/office/drawing/2014/main" id="{00000000-0008-0000-0000-0000C3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64" name="TextBox 963">
          <a:extLst>
            <a:ext uri="{FF2B5EF4-FFF2-40B4-BE49-F238E27FC236}">
              <a16:creationId xmlns:a16="http://schemas.microsoft.com/office/drawing/2014/main" id="{00000000-0008-0000-0000-0000C4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65" name="TextBox 964">
          <a:extLst>
            <a:ext uri="{FF2B5EF4-FFF2-40B4-BE49-F238E27FC236}">
              <a16:creationId xmlns:a16="http://schemas.microsoft.com/office/drawing/2014/main" id="{00000000-0008-0000-0000-0000C5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66" name="TextBox 965">
          <a:extLst>
            <a:ext uri="{FF2B5EF4-FFF2-40B4-BE49-F238E27FC236}">
              <a16:creationId xmlns:a16="http://schemas.microsoft.com/office/drawing/2014/main" id="{00000000-0008-0000-0000-0000C6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67" name="TextBox 966">
          <a:extLst>
            <a:ext uri="{FF2B5EF4-FFF2-40B4-BE49-F238E27FC236}">
              <a16:creationId xmlns:a16="http://schemas.microsoft.com/office/drawing/2014/main" id="{00000000-0008-0000-0000-0000C7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68" name="TextBox 967">
          <a:extLst>
            <a:ext uri="{FF2B5EF4-FFF2-40B4-BE49-F238E27FC236}">
              <a16:creationId xmlns:a16="http://schemas.microsoft.com/office/drawing/2014/main" id="{00000000-0008-0000-0000-0000C8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69" name="TextBox 968">
          <a:extLst>
            <a:ext uri="{FF2B5EF4-FFF2-40B4-BE49-F238E27FC236}">
              <a16:creationId xmlns:a16="http://schemas.microsoft.com/office/drawing/2014/main" id="{00000000-0008-0000-0000-0000C9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70" name="TextBox 969">
          <a:extLst>
            <a:ext uri="{FF2B5EF4-FFF2-40B4-BE49-F238E27FC236}">
              <a16:creationId xmlns:a16="http://schemas.microsoft.com/office/drawing/2014/main" id="{00000000-0008-0000-0000-0000CA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71" name="TextBox 970">
          <a:extLst>
            <a:ext uri="{FF2B5EF4-FFF2-40B4-BE49-F238E27FC236}">
              <a16:creationId xmlns:a16="http://schemas.microsoft.com/office/drawing/2014/main" id="{00000000-0008-0000-0000-0000CB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72" name="TextBox 971">
          <a:extLst>
            <a:ext uri="{FF2B5EF4-FFF2-40B4-BE49-F238E27FC236}">
              <a16:creationId xmlns:a16="http://schemas.microsoft.com/office/drawing/2014/main" id="{00000000-0008-0000-0000-0000CC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73" name="TextBox 972">
          <a:extLst>
            <a:ext uri="{FF2B5EF4-FFF2-40B4-BE49-F238E27FC236}">
              <a16:creationId xmlns:a16="http://schemas.microsoft.com/office/drawing/2014/main" id="{00000000-0008-0000-0000-0000CD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74" name="TextBox 973">
          <a:extLst>
            <a:ext uri="{FF2B5EF4-FFF2-40B4-BE49-F238E27FC236}">
              <a16:creationId xmlns:a16="http://schemas.microsoft.com/office/drawing/2014/main" id="{00000000-0008-0000-0000-0000CE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75" name="TextBox 974">
          <a:extLst>
            <a:ext uri="{FF2B5EF4-FFF2-40B4-BE49-F238E27FC236}">
              <a16:creationId xmlns:a16="http://schemas.microsoft.com/office/drawing/2014/main" id="{00000000-0008-0000-0000-0000CF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76" name="TextBox 975">
          <a:extLst>
            <a:ext uri="{FF2B5EF4-FFF2-40B4-BE49-F238E27FC236}">
              <a16:creationId xmlns:a16="http://schemas.microsoft.com/office/drawing/2014/main" id="{00000000-0008-0000-0000-0000D0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77" name="TextBox 976">
          <a:extLst>
            <a:ext uri="{FF2B5EF4-FFF2-40B4-BE49-F238E27FC236}">
              <a16:creationId xmlns:a16="http://schemas.microsoft.com/office/drawing/2014/main" id="{00000000-0008-0000-0000-0000D1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78" name="TextBox 977">
          <a:extLst>
            <a:ext uri="{FF2B5EF4-FFF2-40B4-BE49-F238E27FC236}">
              <a16:creationId xmlns:a16="http://schemas.microsoft.com/office/drawing/2014/main" id="{00000000-0008-0000-0000-0000D2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79" name="TextBox 978">
          <a:extLst>
            <a:ext uri="{FF2B5EF4-FFF2-40B4-BE49-F238E27FC236}">
              <a16:creationId xmlns:a16="http://schemas.microsoft.com/office/drawing/2014/main" id="{00000000-0008-0000-0000-0000D3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80" name="TextBox 979">
          <a:extLst>
            <a:ext uri="{FF2B5EF4-FFF2-40B4-BE49-F238E27FC236}">
              <a16:creationId xmlns:a16="http://schemas.microsoft.com/office/drawing/2014/main" id="{00000000-0008-0000-0000-0000D4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81" name="TextBox 980">
          <a:extLst>
            <a:ext uri="{FF2B5EF4-FFF2-40B4-BE49-F238E27FC236}">
              <a16:creationId xmlns:a16="http://schemas.microsoft.com/office/drawing/2014/main" id="{00000000-0008-0000-0000-0000D5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82" name="TextBox 981">
          <a:extLst>
            <a:ext uri="{FF2B5EF4-FFF2-40B4-BE49-F238E27FC236}">
              <a16:creationId xmlns:a16="http://schemas.microsoft.com/office/drawing/2014/main" id="{00000000-0008-0000-0000-0000D6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83" name="TextBox 982">
          <a:extLst>
            <a:ext uri="{FF2B5EF4-FFF2-40B4-BE49-F238E27FC236}">
              <a16:creationId xmlns:a16="http://schemas.microsoft.com/office/drawing/2014/main" id="{00000000-0008-0000-0000-0000D7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84" name="TextBox 983">
          <a:extLst>
            <a:ext uri="{FF2B5EF4-FFF2-40B4-BE49-F238E27FC236}">
              <a16:creationId xmlns:a16="http://schemas.microsoft.com/office/drawing/2014/main" id="{00000000-0008-0000-0000-0000D8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85" name="TextBox 984">
          <a:extLst>
            <a:ext uri="{FF2B5EF4-FFF2-40B4-BE49-F238E27FC236}">
              <a16:creationId xmlns:a16="http://schemas.microsoft.com/office/drawing/2014/main" id="{00000000-0008-0000-0000-0000D9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86" name="TextBox 985">
          <a:extLst>
            <a:ext uri="{FF2B5EF4-FFF2-40B4-BE49-F238E27FC236}">
              <a16:creationId xmlns:a16="http://schemas.microsoft.com/office/drawing/2014/main" id="{00000000-0008-0000-0000-0000DA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87" name="TextBox 986">
          <a:extLst>
            <a:ext uri="{FF2B5EF4-FFF2-40B4-BE49-F238E27FC236}">
              <a16:creationId xmlns:a16="http://schemas.microsoft.com/office/drawing/2014/main" id="{00000000-0008-0000-0000-0000DB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88" name="TextBox 987">
          <a:extLst>
            <a:ext uri="{FF2B5EF4-FFF2-40B4-BE49-F238E27FC236}">
              <a16:creationId xmlns:a16="http://schemas.microsoft.com/office/drawing/2014/main" id="{00000000-0008-0000-0000-0000DC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89" name="TextBox 988">
          <a:extLst>
            <a:ext uri="{FF2B5EF4-FFF2-40B4-BE49-F238E27FC236}">
              <a16:creationId xmlns:a16="http://schemas.microsoft.com/office/drawing/2014/main" id="{00000000-0008-0000-0000-0000DD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90" name="TextBox 989">
          <a:extLst>
            <a:ext uri="{FF2B5EF4-FFF2-40B4-BE49-F238E27FC236}">
              <a16:creationId xmlns:a16="http://schemas.microsoft.com/office/drawing/2014/main" id="{00000000-0008-0000-0000-0000DE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991" name="TextBox 990">
          <a:extLst>
            <a:ext uri="{FF2B5EF4-FFF2-40B4-BE49-F238E27FC236}">
              <a16:creationId xmlns:a16="http://schemas.microsoft.com/office/drawing/2014/main" id="{00000000-0008-0000-0000-0000DF03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992" name="TextBox 991">
          <a:extLst>
            <a:ext uri="{FF2B5EF4-FFF2-40B4-BE49-F238E27FC236}">
              <a16:creationId xmlns:a16="http://schemas.microsoft.com/office/drawing/2014/main" id="{00000000-0008-0000-0000-0000E0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993" name="TextBox 992">
          <a:extLst>
            <a:ext uri="{FF2B5EF4-FFF2-40B4-BE49-F238E27FC236}">
              <a16:creationId xmlns:a16="http://schemas.microsoft.com/office/drawing/2014/main" id="{00000000-0008-0000-0000-0000E1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994" name="TextBox 993">
          <a:extLst>
            <a:ext uri="{FF2B5EF4-FFF2-40B4-BE49-F238E27FC236}">
              <a16:creationId xmlns:a16="http://schemas.microsoft.com/office/drawing/2014/main" id="{00000000-0008-0000-0000-0000E2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995" name="TextBox 994">
          <a:extLst>
            <a:ext uri="{FF2B5EF4-FFF2-40B4-BE49-F238E27FC236}">
              <a16:creationId xmlns:a16="http://schemas.microsoft.com/office/drawing/2014/main" id="{00000000-0008-0000-0000-0000E3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996" name="TextBox 995">
          <a:extLst>
            <a:ext uri="{FF2B5EF4-FFF2-40B4-BE49-F238E27FC236}">
              <a16:creationId xmlns:a16="http://schemas.microsoft.com/office/drawing/2014/main" id="{00000000-0008-0000-0000-0000E4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997" name="TextBox 996">
          <a:extLst>
            <a:ext uri="{FF2B5EF4-FFF2-40B4-BE49-F238E27FC236}">
              <a16:creationId xmlns:a16="http://schemas.microsoft.com/office/drawing/2014/main" id="{00000000-0008-0000-0000-0000E5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998" name="TextBox 997">
          <a:extLst>
            <a:ext uri="{FF2B5EF4-FFF2-40B4-BE49-F238E27FC236}">
              <a16:creationId xmlns:a16="http://schemas.microsoft.com/office/drawing/2014/main" id="{00000000-0008-0000-0000-0000E6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999" name="TextBox 998">
          <a:extLst>
            <a:ext uri="{FF2B5EF4-FFF2-40B4-BE49-F238E27FC236}">
              <a16:creationId xmlns:a16="http://schemas.microsoft.com/office/drawing/2014/main" id="{00000000-0008-0000-0000-0000E7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00" name="TextBox 999">
          <a:extLst>
            <a:ext uri="{FF2B5EF4-FFF2-40B4-BE49-F238E27FC236}">
              <a16:creationId xmlns:a16="http://schemas.microsoft.com/office/drawing/2014/main" id="{00000000-0008-0000-0000-0000E8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01" name="TextBox 1000">
          <a:extLst>
            <a:ext uri="{FF2B5EF4-FFF2-40B4-BE49-F238E27FC236}">
              <a16:creationId xmlns:a16="http://schemas.microsoft.com/office/drawing/2014/main" id="{00000000-0008-0000-0000-0000E9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02" name="TextBox 1001">
          <a:extLst>
            <a:ext uri="{FF2B5EF4-FFF2-40B4-BE49-F238E27FC236}">
              <a16:creationId xmlns:a16="http://schemas.microsoft.com/office/drawing/2014/main" id="{00000000-0008-0000-0000-0000EA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03" name="TextBox 1002">
          <a:extLst>
            <a:ext uri="{FF2B5EF4-FFF2-40B4-BE49-F238E27FC236}">
              <a16:creationId xmlns:a16="http://schemas.microsoft.com/office/drawing/2014/main" id="{00000000-0008-0000-0000-0000EB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004" name="TextBox 1003">
          <a:extLst>
            <a:ext uri="{FF2B5EF4-FFF2-40B4-BE49-F238E27FC236}">
              <a16:creationId xmlns:a16="http://schemas.microsoft.com/office/drawing/2014/main" id="{00000000-0008-0000-0000-0000EC03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005" name="TextBox 1004">
          <a:extLst>
            <a:ext uri="{FF2B5EF4-FFF2-40B4-BE49-F238E27FC236}">
              <a16:creationId xmlns:a16="http://schemas.microsoft.com/office/drawing/2014/main" id="{00000000-0008-0000-0000-0000ED03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006" name="TextBox 1005">
          <a:extLst>
            <a:ext uri="{FF2B5EF4-FFF2-40B4-BE49-F238E27FC236}">
              <a16:creationId xmlns:a16="http://schemas.microsoft.com/office/drawing/2014/main" id="{00000000-0008-0000-0000-0000EE03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007" name="TextBox 1006">
          <a:extLst>
            <a:ext uri="{FF2B5EF4-FFF2-40B4-BE49-F238E27FC236}">
              <a16:creationId xmlns:a16="http://schemas.microsoft.com/office/drawing/2014/main" id="{00000000-0008-0000-0000-0000EF03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08" name="TextBox 1007">
          <a:extLst>
            <a:ext uri="{FF2B5EF4-FFF2-40B4-BE49-F238E27FC236}">
              <a16:creationId xmlns:a16="http://schemas.microsoft.com/office/drawing/2014/main" id="{00000000-0008-0000-0000-0000F0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09" name="TextBox 1008">
          <a:extLst>
            <a:ext uri="{FF2B5EF4-FFF2-40B4-BE49-F238E27FC236}">
              <a16:creationId xmlns:a16="http://schemas.microsoft.com/office/drawing/2014/main" id="{00000000-0008-0000-0000-0000F1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10" name="TextBox 1009">
          <a:extLst>
            <a:ext uri="{FF2B5EF4-FFF2-40B4-BE49-F238E27FC236}">
              <a16:creationId xmlns:a16="http://schemas.microsoft.com/office/drawing/2014/main" id="{00000000-0008-0000-0000-0000F2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11" name="TextBox 1010">
          <a:extLst>
            <a:ext uri="{FF2B5EF4-FFF2-40B4-BE49-F238E27FC236}">
              <a16:creationId xmlns:a16="http://schemas.microsoft.com/office/drawing/2014/main" id="{00000000-0008-0000-0000-0000F3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12" name="TextBox 1011">
          <a:extLst>
            <a:ext uri="{FF2B5EF4-FFF2-40B4-BE49-F238E27FC236}">
              <a16:creationId xmlns:a16="http://schemas.microsoft.com/office/drawing/2014/main" id="{00000000-0008-0000-0000-0000F4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13" name="TextBox 1012">
          <a:extLst>
            <a:ext uri="{FF2B5EF4-FFF2-40B4-BE49-F238E27FC236}">
              <a16:creationId xmlns:a16="http://schemas.microsoft.com/office/drawing/2014/main" id="{00000000-0008-0000-0000-0000F5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14" name="TextBox 1013">
          <a:extLst>
            <a:ext uri="{FF2B5EF4-FFF2-40B4-BE49-F238E27FC236}">
              <a16:creationId xmlns:a16="http://schemas.microsoft.com/office/drawing/2014/main" id="{00000000-0008-0000-0000-0000F6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15" name="TextBox 1014">
          <a:extLst>
            <a:ext uri="{FF2B5EF4-FFF2-40B4-BE49-F238E27FC236}">
              <a16:creationId xmlns:a16="http://schemas.microsoft.com/office/drawing/2014/main" id="{00000000-0008-0000-0000-0000F7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16" name="TextBox 1015">
          <a:extLst>
            <a:ext uri="{FF2B5EF4-FFF2-40B4-BE49-F238E27FC236}">
              <a16:creationId xmlns:a16="http://schemas.microsoft.com/office/drawing/2014/main" id="{00000000-0008-0000-0000-0000F8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17" name="TextBox 1016">
          <a:extLst>
            <a:ext uri="{FF2B5EF4-FFF2-40B4-BE49-F238E27FC236}">
              <a16:creationId xmlns:a16="http://schemas.microsoft.com/office/drawing/2014/main" id="{00000000-0008-0000-0000-0000F9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18" name="TextBox 1017">
          <a:extLst>
            <a:ext uri="{FF2B5EF4-FFF2-40B4-BE49-F238E27FC236}">
              <a16:creationId xmlns:a16="http://schemas.microsoft.com/office/drawing/2014/main" id="{00000000-0008-0000-0000-0000FA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19" name="TextBox 1018">
          <a:extLst>
            <a:ext uri="{FF2B5EF4-FFF2-40B4-BE49-F238E27FC236}">
              <a16:creationId xmlns:a16="http://schemas.microsoft.com/office/drawing/2014/main" id="{00000000-0008-0000-0000-0000FB03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020" name="TextBox 1019">
          <a:extLst>
            <a:ext uri="{FF2B5EF4-FFF2-40B4-BE49-F238E27FC236}">
              <a16:creationId xmlns:a16="http://schemas.microsoft.com/office/drawing/2014/main" id="{00000000-0008-0000-0000-0000FC03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021" name="TextBox 1020">
          <a:extLst>
            <a:ext uri="{FF2B5EF4-FFF2-40B4-BE49-F238E27FC236}">
              <a16:creationId xmlns:a16="http://schemas.microsoft.com/office/drawing/2014/main" id="{00000000-0008-0000-0000-0000FD03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022" name="TextBox 1021">
          <a:extLst>
            <a:ext uri="{FF2B5EF4-FFF2-40B4-BE49-F238E27FC236}">
              <a16:creationId xmlns:a16="http://schemas.microsoft.com/office/drawing/2014/main" id="{00000000-0008-0000-0000-0000FE03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023" name="TextBox 1022">
          <a:extLst>
            <a:ext uri="{FF2B5EF4-FFF2-40B4-BE49-F238E27FC236}">
              <a16:creationId xmlns:a16="http://schemas.microsoft.com/office/drawing/2014/main" id="{00000000-0008-0000-0000-0000FF03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24" name="TextBox 1023">
          <a:extLst>
            <a:ext uri="{FF2B5EF4-FFF2-40B4-BE49-F238E27FC236}">
              <a16:creationId xmlns:a16="http://schemas.microsoft.com/office/drawing/2014/main" id="{00000000-0008-0000-0000-000000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25" name="TextBox 1024">
          <a:extLst>
            <a:ext uri="{FF2B5EF4-FFF2-40B4-BE49-F238E27FC236}">
              <a16:creationId xmlns:a16="http://schemas.microsoft.com/office/drawing/2014/main" id="{00000000-0008-0000-0000-000001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26" name="TextBox 1025">
          <a:extLst>
            <a:ext uri="{FF2B5EF4-FFF2-40B4-BE49-F238E27FC236}">
              <a16:creationId xmlns:a16="http://schemas.microsoft.com/office/drawing/2014/main" id="{00000000-0008-0000-0000-000002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27" name="TextBox 1026">
          <a:extLst>
            <a:ext uri="{FF2B5EF4-FFF2-40B4-BE49-F238E27FC236}">
              <a16:creationId xmlns:a16="http://schemas.microsoft.com/office/drawing/2014/main" id="{00000000-0008-0000-0000-000003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28" name="TextBox 1027">
          <a:extLst>
            <a:ext uri="{FF2B5EF4-FFF2-40B4-BE49-F238E27FC236}">
              <a16:creationId xmlns:a16="http://schemas.microsoft.com/office/drawing/2014/main" id="{00000000-0008-0000-0000-000004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29" name="TextBox 1028">
          <a:extLst>
            <a:ext uri="{FF2B5EF4-FFF2-40B4-BE49-F238E27FC236}">
              <a16:creationId xmlns:a16="http://schemas.microsoft.com/office/drawing/2014/main" id="{00000000-0008-0000-0000-000005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30" name="TextBox 1029">
          <a:extLst>
            <a:ext uri="{FF2B5EF4-FFF2-40B4-BE49-F238E27FC236}">
              <a16:creationId xmlns:a16="http://schemas.microsoft.com/office/drawing/2014/main" id="{00000000-0008-0000-0000-000006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31" name="TextBox 1030">
          <a:extLst>
            <a:ext uri="{FF2B5EF4-FFF2-40B4-BE49-F238E27FC236}">
              <a16:creationId xmlns:a16="http://schemas.microsoft.com/office/drawing/2014/main" id="{00000000-0008-0000-0000-000007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32" name="TextBox 1031">
          <a:extLst>
            <a:ext uri="{FF2B5EF4-FFF2-40B4-BE49-F238E27FC236}">
              <a16:creationId xmlns:a16="http://schemas.microsoft.com/office/drawing/2014/main" id="{00000000-0008-0000-0000-000008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33" name="TextBox 1032">
          <a:extLst>
            <a:ext uri="{FF2B5EF4-FFF2-40B4-BE49-F238E27FC236}">
              <a16:creationId xmlns:a16="http://schemas.microsoft.com/office/drawing/2014/main" id="{00000000-0008-0000-0000-000009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34" name="TextBox 1033">
          <a:extLst>
            <a:ext uri="{FF2B5EF4-FFF2-40B4-BE49-F238E27FC236}">
              <a16:creationId xmlns:a16="http://schemas.microsoft.com/office/drawing/2014/main" id="{00000000-0008-0000-0000-00000A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35" name="TextBox 1034">
          <a:extLst>
            <a:ext uri="{FF2B5EF4-FFF2-40B4-BE49-F238E27FC236}">
              <a16:creationId xmlns:a16="http://schemas.microsoft.com/office/drawing/2014/main" id="{00000000-0008-0000-0000-00000B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036" name="TextBox 1035">
          <a:extLst>
            <a:ext uri="{FF2B5EF4-FFF2-40B4-BE49-F238E27FC236}">
              <a16:creationId xmlns:a16="http://schemas.microsoft.com/office/drawing/2014/main" id="{00000000-0008-0000-0000-00000C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037" name="TextBox 1036">
          <a:extLst>
            <a:ext uri="{FF2B5EF4-FFF2-40B4-BE49-F238E27FC236}">
              <a16:creationId xmlns:a16="http://schemas.microsoft.com/office/drawing/2014/main" id="{00000000-0008-0000-0000-00000D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38" name="TextBox 1037">
          <a:extLst>
            <a:ext uri="{FF2B5EF4-FFF2-40B4-BE49-F238E27FC236}">
              <a16:creationId xmlns:a16="http://schemas.microsoft.com/office/drawing/2014/main" id="{00000000-0008-0000-0000-00000E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39" name="TextBox 1038">
          <a:extLst>
            <a:ext uri="{FF2B5EF4-FFF2-40B4-BE49-F238E27FC236}">
              <a16:creationId xmlns:a16="http://schemas.microsoft.com/office/drawing/2014/main" id="{00000000-0008-0000-0000-00000F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040" name="TextBox 1039">
          <a:extLst>
            <a:ext uri="{FF2B5EF4-FFF2-40B4-BE49-F238E27FC236}">
              <a16:creationId xmlns:a16="http://schemas.microsoft.com/office/drawing/2014/main" id="{00000000-0008-0000-0000-000010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041" name="TextBox 1040">
          <a:extLst>
            <a:ext uri="{FF2B5EF4-FFF2-40B4-BE49-F238E27FC236}">
              <a16:creationId xmlns:a16="http://schemas.microsoft.com/office/drawing/2014/main" id="{00000000-0008-0000-0000-000011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42" name="TextBox 1041">
          <a:extLst>
            <a:ext uri="{FF2B5EF4-FFF2-40B4-BE49-F238E27FC236}">
              <a16:creationId xmlns:a16="http://schemas.microsoft.com/office/drawing/2014/main" id="{00000000-0008-0000-0000-000012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43" name="TextBox 1042">
          <a:extLst>
            <a:ext uri="{FF2B5EF4-FFF2-40B4-BE49-F238E27FC236}">
              <a16:creationId xmlns:a16="http://schemas.microsoft.com/office/drawing/2014/main" id="{00000000-0008-0000-0000-000013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044" name="TextBox 1043">
          <a:extLst>
            <a:ext uri="{FF2B5EF4-FFF2-40B4-BE49-F238E27FC236}">
              <a16:creationId xmlns:a16="http://schemas.microsoft.com/office/drawing/2014/main" id="{00000000-0008-0000-0000-000014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045" name="TextBox 1044">
          <a:extLst>
            <a:ext uri="{FF2B5EF4-FFF2-40B4-BE49-F238E27FC236}">
              <a16:creationId xmlns:a16="http://schemas.microsoft.com/office/drawing/2014/main" id="{00000000-0008-0000-0000-000015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46" name="TextBox 1045">
          <a:extLst>
            <a:ext uri="{FF2B5EF4-FFF2-40B4-BE49-F238E27FC236}">
              <a16:creationId xmlns:a16="http://schemas.microsoft.com/office/drawing/2014/main" id="{00000000-0008-0000-0000-000016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47" name="TextBox 1046">
          <a:extLst>
            <a:ext uri="{FF2B5EF4-FFF2-40B4-BE49-F238E27FC236}">
              <a16:creationId xmlns:a16="http://schemas.microsoft.com/office/drawing/2014/main" id="{00000000-0008-0000-0000-000017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048" name="TextBox 1047">
          <a:extLst>
            <a:ext uri="{FF2B5EF4-FFF2-40B4-BE49-F238E27FC236}">
              <a16:creationId xmlns:a16="http://schemas.microsoft.com/office/drawing/2014/main" id="{00000000-0008-0000-0000-000018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049" name="TextBox 1048">
          <a:extLst>
            <a:ext uri="{FF2B5EF4-FFF2-40B4-BE49-F238E27FC236}">
              <a16:creationId xmlns:a16="http://schemas.microsoft.com/office/drawing/2014/main" id="{00000000-0008-0000-0000-000019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50" name="TextBox 1049">
          <a:extLst>
            <a:ext uri="{FF2B5EF4-FFF2-40B4-BE49-F238E27FC236}">
              <a16:creationId xmlns:a16="http://schemas.microsoft.com/office/drawing/2014/main" id="{00000000-0008-0000-0000-00001A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51" name="TextBox 1050">
          <a:extLst>
            <a:ext uri="{FF2B5EF4-FFF2-40B4-BE49-F238E27FC236}">
              <a16:creationId xmlns:a16="http://schemas.microsoft.com/office/drawing/2014/main" id="{00000000-0008-0000-0000-00001B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52" name="TextBox 1051">
          <a:extLst>
            <a:ext uri="{FF2B5EF4-FFF2-40B4-BE49-F238E27FC236}">
              <a16:creationId xmlns:a16="http://schemas.microsoft.com/office/drawing/2014/main" id="{00000000-0008-0000-0000-00001C040000}"/>
            </a:ext>
          </a:extLst>
        </xdr:cNvPr>
        <xdr:cNvSpPr txBox="1"/>
      </xdr:nvSpPr>
      <xdr:spPr>
        <a:xfrm>
          <a:off x="9281160" y="2026920"/>
          <a:ext cx="184731" cy="2780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53" name="TextBox 1052">
          <a:extLst>
            <a:ext uri="{FF2B5EF4-FFF2-40B4-BE49-F238E27FC236}">
              <a16:creationId xmlns:a16="http://schemas.microsoft.com/office/drawing/2014/main" id="{00000000-0008-0000-0000-00001D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54" name="TextBox 1053">
          <a:extLst>
            <a:ext uri="{FF2B5EF4-FFF2-40B4-BE49-F238E27FC236}">
              <a16:creationId xmlns:a16="http://schemas.microsoft.com/office/drawing/2014/main" id="{00000000-0008-0000-0000-00001E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55" name="TextBox 1054">
          <a:extLst>
            <a:ext uri="{FF2B5EF4-FFF2-40B4-BE49-F238E27FC236}">
              <a16:creationId xmlns:a16="http://schemas.microsoft.com/office/drawing/2014/main" id="{00000000-0008-0000-0000-00001F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56" name="TextBox 1055">
          <a:extLst>
            <a:ext uri="{FF2B5EF4-FFF2-40B4-BE49-F238E27FC236}">
              <a16:creationId xmlns:a16="http://schemas.microsoft.com/office/drawing/2014/main" id="{00000000-0008-0000-0000-000020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57" name="TextBox 1056">
          <a:extLst>
            <a:ext uri="{FF2B5EF4-FFF2-40B4-BE49-F238E27FC236}">
              <a16:creationId xmlns:a16="http://schemas.microsoft.com/office/drawing/2014/main" id="{00000000-0008-0000-0000-000021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58" name="TextBox 1057">
          <a:extLst>
            <a:ext uri="{FF2B5EF4-FFF2-40B4-BE49-F238E27FC236}">
              <a16:creationId xmlns:a16="http://schemas.microsoft.com/office/drawing/2014/main" id="{00000000-0008-0000-0000-000022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59" name="TextBox 1058">
          <a:extLst>
            <a:ext uri="{FF2B5EF4-FFF2-40B4-BE49-F238E27FC236}">
              <a16:creationId xmlns:a16="http://schemas.microsoft.com/office/drawing/2014/main" id="{00000000-0008-0000-0000-000023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60" name="TextBox 1059">
          <a:extLst>
            <a:ext uri="{FF2B5EF4-FFF2-40B4-BE49-F238E27FC236}">
              <a16:creationId xmlns:a16="http://schemas.microsoft.com/office/drawing/2014/main" id="{00000000-0008-0000-0000-000024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61" name="TextBox 1060">
          <a:extLst>
            <a:ext uri="{FF2B5EF4-FFF2-40B4-BE49-F238E27FC236}">
              <a16:creationId xmlns:a16="http://schemas.microsoft.com/office/drawing/2014/main" id="{00000000-0008-0000-0000-000025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62" name="TextBox 1061">
          <a:extLst>
            <a:ext uri="{FF2B5EF4-FFF2-40B4-BE49-F238E27FC236}">
              <a16:creationId xmlns:a16="http://schemas.microsoft.com/office/drawing/2014/main" id="{00000000-0008-0000-0000-000026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063" name="TextBox 1062">
          <a:extLst>
            <a:ext uri="{FF2B5EF4-FFF2-40B4-BE49-F238E27FC236}">
              <a16:creationId xmlns:a16="http://schemas.microsoft.com/office/drawing/2014/main" id="{00000000-0008-0000-0000-000027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064" name="TextBox 1063">
          <a:extLst>
            <a:ext uri="{FF2B5EF4-FFF2-40B4-BE49-F238E27FC236}">
              <a16:creationId xmlns:a16="http://schemas.microsoft.com/office/drawing/2014/main" id="{00000000-0008-0000-0000-000028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065" name="TextBox 1064">
          <a:extLst>
            <a:ext uri="{FF2B5EF4-FFF2-40B4-BE49-F238E27FC236}">
              <a16:creationId xmlns:a16="http://schemas.microsoft.com/office/drawing/2014/main" id="{00000000-0008-0000-0000-000029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66" name="TextBox 1065">
          <a:extLst>
            <a:ext uri="{FF2B5EF4-FFF2-40B4-BE49-F238E27FC236}">
              <a16:creationId xmlns:a16="http://schemas.microsoft.com/office/drawing/2014/main" id="{00000000-0008-0000-0000-00002A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67" name="TextBox 1066">
          <a:extLst>
            <a:ext uri="{FF2B5EF4-FFF2-40B4-BE49-F238E27FC236}">
              <a16:creationId xmlns:a16="http://schemas.microsoft.com/office/drawing/2014/main" id="{00000000-0008-0000-0000-00002B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068" name="TextBox 1067">
          <a:extLst>
            <a:ext uri="{FF2B5EF4-FFF2-40B4-BE49-F238E27FC236}">
              <a16:creationId xmlns:a16="http://schemas.microsoft.com/office/drawing/2014/main" id="{00000000-0008-0000-0000-00002C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069" name="TextBox 1068">
          <a:extLst>
            <a:ext uri="{FF2B5EF4-FFF2-40B4-BE49-F238E27FC236}">
              <a16:creationId xmlns:a16="http://schemas.microsoft.com/office/drawing/2014/main" id="{00000000-0008-0000-0000-00002D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70" name="TextBox 1069">
          <a:extLst>
            <a:ext uri="{FF2B5EF4-FFF2-40B4-BE49-F238E27FC236}">
              <a16:creationId xmlns:a16="http://schemas.microsoft.com/office/drawing/2014/main" id="{00000000-0008-0000-0000-00002E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071" name="TextBox 1070">
          <a:extLst>
            <a:ext uri="{FF2B5EF4-FFF2-40B4-BE49-F238E27FC236}">
              <a16:creationId xmlns:a16="http://schemas.microsoft.com/office/drawing/2014/main" id="{00000000-0008-0000-0000-00002F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20</xdr:row>
      <xdr:rowOff>0</xdr:rowOff>
    </xdr:from>
    <xdr:ext cx="184731" cy="278089"/>
    <xdr:sp macro="" textlink="">
      <xdr:nvSpPr>
        <xdr:cNvPr id="1072" name="TextBox 1071">
          <a:extLst>
            <a:ext uri="{FF2B5EF4-FFF2-40B4-BE49-F238E27FC236}">
              <a16:creationId xmlns:a16="http://schemas.microsoft.com/office/drawing/2014/main" id="{00000000-0008-0000-0000-000030040000}"/>
            </a:ext>
          </a:extLst>
        </xdr:cNvPr>
        <xdr:cNvSpPr txBox="1"/>
      </xdr:nvSpPr>
      <xdr:spPr>
        <a:xfrm>
          <a:off x="9281160" y="18432780"/>
          <a:ext cx="184731" cy="2780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endParaRPr lang="en-US"/>
        </a:p>
      </xdr:txBody>
    </xdr:sp>
    <xdr:clientData/>
  </xdr:oneCellAnchor>
  <xdr:oneCellAnchor>
    <xdr:from>
      <xdr:col>14</xdr:col>
      <xdr:colOff>0</xdr:colOff>
      <xdr:row>20</xdr:row>
      <xdr:rowOff>0</xdr:rowOff>
    </xdr:from>
    <xdr:ext cx="184731" cy="278089"/>
    <xdr:sp macro="" textlink="">
      <xdr:nvSpPr>
        <xdr:cNvPr id="1073" name="TextBox 1072">
          <a:extLst>
            <a:ext uri="{FF2B5EF4-FFF2-40B4-BE49-F238E27FC236}">
              <a16:creationId xmlns:a16="http://schemas.microsoft.com/office/drawing/2014/main" id="{00000000-0008-0000-0000-000031040000}"/>
            </a:ext>
          </a:extLst>
        </xdr:cNvPr>
        <xdr:cNvSpPr txBox="1"/>
      </xdr:nvSpPr>
      <xdr:spPr>
        <a:xfrm>
          <a:off x="9281160" y="184327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20</xdr:row>
      <xdr:rowOff>0</xdr:rowOff>
    </xdr:from>
    <xdr:ext cx="184731" cy="278089"/>
    <xdr:sp macro="" textlink="">
      <xdr:nvSpPr>
        <xdr:cNvPr id="1074" name="TextBox 1073">
          <a:extLst>
            <a:ext uri="{FF2B5EF4-FFF2-40B4-BE49-F238E27FC236}">
              <a16:creationId xmlns:a16="http://schemas.microsoft.com/office/drawing/2014/main" id="{00000000-0008-0000-0000-000032040000}"/>
            </a:ext>
          </a:extLst>
        </xdr:cNvPr>
        <xdr:cNvSpPr txBox="1"/>
      </xdr:nvSpPr>
      <xdr:spPr>
        <a:xfrm>
          <a:off x="9281160" y="184327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20</xdr:row>
      <xdr:rowOff>0</xdr:rowOff>
    </xdr:from>
    <xdr:ext cx="184731" cy="278089"/>
    <xdr:sp macro="" textlink="">
      <xdr:nvSpPr>
        <xdr:cNvPr id="1075" name="TextBox 1074">
          <a:extLst>
            <a:ext uri="{FF2B5EF4-FFF2-40B4-BE49-F238E27FC236}">
              <a16:creationId xmlns:a16="http://schemas.microsoft.com/office/drawing/2014/main" id="{00000000-0008-0000-0000-000033040000}"/>
            </a:ext>
          </a:extLst>
        </xdr:cNvPr>
        <xdr:cNvSpPr txBox="1"/>
      </xdr:nvSpPr>
      <xdr:spPr>
        <a:xfrm>
          <a:off x="9281160" y="184327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20</xdr:row>
      <xdr:rowOff>0</xdr:rowOff>
    </xdr:from>
    <xdr:ext cx="184731" cy="278089"/>
    <xdr:sp macro="" textlink="">
      <xdr:nvSpPr>
        <xdr:cNvPr id="1076" name="TextBox 1075">
          <a:extLst>
            <a:ext uri="{FF2B5EF4-FFF2-40B4-BE49-F238E27FC236}">
              <a16:creationId xmlns:a16="http://schemas.microsoft.com/office/drawing/2014/main" id="{00000000-0008-0000-0000-000034040000}"/>
            </a:ext>
          </a:extLst>
        </xdr:cNvPr>
        <xdr:cNvSpPr txBox="1"/>
      </xdr:nvSpPr>
      <xdr:spPr>
        <a:xfrm>
          <a:off x="9281160" y="184327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20</xdr:row>
      <xdr:rowOff>0</xdr:rowOff>
    </xdr:from>
    <xdr:ext cx="184731" cy="278089"/>
    <xdr:sp macro="" textlink="">
      <xdr:nvSpPr>
        <xdr:cNvPr id="1077" name="TextBox 1076">
          <a:extLst>
            <a:ext uri="{FF2B5EF4-FFF2-40B4-BE49-F238E27FC236}">
              <a16:creationId xmlns:a16="http://schemas.microsoft.com/office/drawing/2014/main" id="{00000000-0008-0000-0000-000035040000}"/>
            </a:ext>
          </a:extLst>
        </xdr:cNvPr>
        <xdr:cNvSpPr txBox="1"/>
      </xdr:nvSpPr>
      <xdr:spPr>
        <a:xfrm>
          <a:off x="9281160" y="184327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20</xdr:row>
      <xdr:rowOff>0</xdr:rowOff>
    </xdr:from>
    <xdr:ext cx="184731" cy="278089"/>
    <xdr:sp macro="" textlink="">
      <xdr:nvSpPr>
        <xdr:cNvPr id="1078" name="TextBox 1077">
          <a:extLst>
            <a:ext uri="{FF2B5EF4-FFF2-40B4-BE49-F238E27FC236}">
              <a16:creationId xmlns:a16="http://schemas.microsoft.com/office/drawing/2014/main" id="{00000000-0008-0000-0000-000036040000}"/>
            </a:ext>
          </a:extLst>
        </xdr:cNvPr>
        <xdr:cNvSpPr txBox="1"/>
      </xdr:nvSpPr>
      <xdr:spPr>
        <a:xfrm>
          <a:off x="9281160" y="184327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20</xdr:row>
      <xdr:rowOff>0</xdr:rowOff>
    </xdr:from>
    <xdr:ext cx="184731" cy="278089"/>
    <xdr:sp macro="" textlink="">
      <xdr:nvSpPr>
        <xdr:cNvPr id="1079" name="TextBox 1078">
          <a:extLst>
            <a:ext uri="{FF2B5EF4-FFF2-40B4-BE49-F238E27FC236}">
              <a16:creationId xmlns:a16="http://schemas.microsoft.com/office/drawing/2014/main" id="{00000000-0008-0000-0000-000037040000}"/>
            </a:ext>
          </a:extLst>
        </xdr:cNvPr>
        <xdr:cNvSpPr txBox="1"/>
      </xdr:nvSpPr>
      <xdr:spPr>
        <a:xfrm>
          <a:off x="9281160" y="184327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20</xdr:row>
      <xdr:rowOff>0</xdr:rowOff>
    </xdr:from>
    <xdr:ext cx="184731" cy="278089"/>
    <xdr:sp macro="" textlink="">
      <xdr:nvSpPr>
        <xdr:cNvPr id="1080" name="TextBox 1079">
          <a:extLst>
            <a:ext uri="{FF2B5EF4-FFF2-40B4-BE49-F238E27FC236}">
              <a16:creationId xmlns:a16="http://schemas.microsoft.com/office/drawing/2014/main" id="{00000000-0008-0000-0000-000038040000}"/>
            </a:ext>
          </a:extLst>
        </xdr:cNvPr>
        <xdr:cNvSpPr txBox="1"/>
      </xdr:nvSpPr>
      <xdr:spPr>
        <a:xfrm>
          <a:off x="9281160" y="184327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20</xdr:row>
      <xdr:rowOff>0</xdr:rowOff>
    </xdr:from>
    <xdr:ext cx="184731" cy="278089"/>
    <xdr:sp macro="" textlink="">
      <xdr:nvSpPr>
        <xdr:cNvPr id="1081" name="TextBox 1080">
          <a:extLst>
            <a:ext uri="{FF2B5EF4-FFF2-40B4-BE49-F238E27FC236}">
              <a16:creationId xmlns:a16="http://schemas.microsoft.com/office/drawing/2014/main" id="{00000000-0008-0000-0000-000039040000}"/>
            </a:ext>
          </a:extLst>
        </xdr:cNvPr>
        <xdr:cNvSpPr txBox="1"/>
      </xdr:nvSpPr>
      <xdr:spPr>
        <a:xfrm>
          <a:off x="9281160" y="184327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20</xdr:row>
      <xdr:rowOff>0</xdr:rowOff>
    </xdr:from>
    <xdr:ext cx="184731" cy="278089"/>
    <xdr:sp macro="" textlink="">
      <xdr:nvSpPr>
        <xdr:cNvPr id="1082" name="TextBox 1081">
          <a:extLst>
            <a:ext uri="{FF2B5EF4-FFF2-40B4-BE49-F238E27FC236}">
              <a16:creationId xmlns:a16="http://schemas.microsoft.com/office/drawing/2014/main" id="{00000000-0008-0000-0000-00003A040000}"/>
            </a:ext>
          </a:extLst>
        </xdr:cNvPr>
        <xdr:cNvSpPr txBox="1"/>
      </xdr:nvSpPr>
      <xdr:spPr>
        <a:xfrm>
          <a:off x="9281160" y="184327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20</xdr:row>
      <xdr:rowOff>0</xdr:rowOff>
    </xdr:from>
    <xdr:ext cx="184731" cy="278089"/>
    <xdr:sp macro="" textlink="">
      <xdr:nvSpPr>
        <xdr:cNvPr id="1083" name="TextBox 1082">
          <a:extLst>
            <a:ext uri="{FF2B5EF4-FFF2-40B4-BE49-F238E27FC236}">
              <a16:creationId xmlns:a16="http://schemas.microsoft.com/office/drawing/2014/main" id="{00000000-0008-0000-0000-00003B040000}"/>
            </a:ext>
          </a:extLst>
        </xdr:cNvPr>
        <xdr:cNvSpPr txBox="1"/>
      </xdr:nvSpPr>
      <xdr:spPr>
        <a:xfrm>
          <a:off x="9281160" y="18432780"/>
          <a:ext cx="184731" cy="278089"/>
        </a:xfrm>
        <a:prstGeom prst="rect">
          <a:avLst/>
        </a:prstGeom>
        <a:noFill/>
        <a:ln>
          <a:solidFill>
            <a:schemeClr val="bg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12</xdr:row>
      <xdr:rowOff>0</xdr:rowOff>
    </xdr:from>
    <xdr:ext cx="184731" cy="278089"/>
    <xdr:sp macro="" textlink="">
      <xdr:nvSpPr>
        <xdr:cNvPr id="1084" name="TextBox 1083">
          <a:extLst>
            <a:ext uri="{FF2B5EF4-FFF2-40B4-BE49-F238E27FC236}">
              <a16:creationId xmlns:a16="http://schemas.microsoft.com/office/drawing/2014/main" id="{00000000-0008-0000-0000-00003C040000}"/>
            </a:ext>
          </a:extLst>
        </xdr:cNvPr>
        <xdr:cNvSpPr txBox="1"/>
      </xdr:nvSpPr>
      <xdr:spPr>
        <a:xfrm>
          <a:off x="7795260" y="94411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12</xdr:row>
      <xdr:rowOff>0</xdr:rowOff>
    </xdr:from>
    <xdr:ext cx="184731" cy="278089"/>
    <xdr:sp macro="" textlink="">
      <xdr:nvSpPr>
        <xdr:cNvPr id="1085" name="TextBox 1084">
          <a:extLst>
            <a:ext uri="{FF2B5EF4-FFF2-40B4-BE49-F238E27FC236}">
              <a16:creationId xmlns:a16="http://schemas.microsoft.com/office/drawing/2014/main" id="{00000000-0008-0000-0000-00003D040000}"/>
            </a:ext>
          </a:extLst>
        </xdr:cNvPr>
        <xdr:cNvSpPr txBox="1"/>
      </xdr:nvSpPr>
      <xdr:spPr>
        <a:xfrm>
          <a:off x="7795260" y="94411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12</xdr:row>
      <xdr:rowOff>0</xdr:rowOff>
    </xdr:from>
    <xdr:ext cx="192428" cy="278089"/>
    <xdr:sp macro="" textlink="">
      <xdr:nvSpPr>
        <xdr:cNvPr id="1086" name="TextBox 1085">
          <a:extLst>
            <a:ext uri="{FF2B5EF4-FFF2-40B4-BE49-F238E27FC236}">
              <a16:creationId xmlns:a16="http://schemas.microsoft.com/office/drawing/2014/main" id="{00000000-0008-0000-0000-00003E040000}"/>
            </a:ext>
          </a:extLst>
        </xdr:cNvPr>
        <xdr:cNvSpPr txBox="1"/>
      </xdr:nvSpPr>
      <xdr:spPr>
        <a:xfrm>
          <a:off x="6309360" y="944118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12</xdr:row>
      <xdr:rowOff>0</xdr:rowOff>
    </xdr:from>
    <xdr:ext cx="192428" cy="278089"/>
    <xdr:sp macro="" textlink="">
      <xdr:nvSpPr>
        <xdr:cNvPr id="1087" name="TextBox 1086">
          <a:extLst>
            <a:ext uri="{FF2B5EF4-FFF2-40B4-BE49-F238E27FC236}">
              <a16:creationId xmlns:a16="http://schemas.microsoft.com/office/drawing/2014/main" id="{00000000-0008-0000-0000-00003F040000}"/>
            </a:ext>
          </a:extLst>
        </xdr:cNvPr>
        <xdr:cNvSpPr txBox="1"/>
      </xdr:nvSpPr>
      <xdr:spPr>
        <a:xfrm>
          <a:off x="6309360" y="944118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30</xdr:row>
      <xdr:rowOff>0</xdr:rowOff>
    </xdr:from>
    <xdr:ext cx="184731" cy="278089"/>
    <xdr:sp macro="" textlink="">
      <xdr:nvSpPr>
        <xdr:cNvPr id="1088" name="TextBox 1087">
          <a:extLst>
            <a:ext uri="{FF2B5EF4-FFF2-40B4-BE49-F238E27FC236}">
              <a16:creationId xmlns:a16="http://schemas.microsoft.com/office/drawing/2014/main" id="{00000000-0008-0000-0000-000040040000}"/>
            </a:ext>
          </a:extLst>
        </xdr:cNvPr>
        <xdr:cNvSpPr txBox="1"/>
      </xdr:nvSpPr>
      <xdr:spPr>
        <a:xfrm>
          <a:off x="7795260" y="248335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30</xdr:row>
      <xdr:rowOff>0</xdr:rowOff>
    </xdr:from>
    <xdr:ext cx="184731" cy="278089"/>
    <xdr:sp macro="" textlink="">
      <xdr:nvSpPr>
        <xdr:cNvPr id="1089" name="TextBox 1088">
          <a:extLst>
            <a:ext uri="{FF2B5EF4-FFF2-40B4-BE49-F238E27FC236}">
              <a16:creationId xmlns:a16="http://schemas.microsoft.com/office/drawing/2014/main" id="{00000000-0008-0000-0000-000041040000}"/>
            </a:ext>
          </a:extLst>
        </xdr:cNvPr>
        <xdr:cNvSpPr txBox="1"/>
      </xdr:nvSpPr>
      <xdr:spPr>
        <a:xfrm>
          <a:off x="7795260" y="248335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30</xdr:row>
      <xdr:rowOff>0</xdr:rowOff>
    </xdr:from>
    <xdr:ext cx="192428" cy="278089"/>
    <xdr:sp macro="" textlink="">
      <xdr:nvSpPr>
        <xdr:cNvPr id="1090" name="TextBox 1089">
          <a:extLst>
            <a:ext uri="{FF2B5EF4-FFF2-40B4-BE49-F238E27FC236}">
              <a16:creationId xmlns:a16="http://schemas.microsoft.com/office/drawing/2014/main" id="{00000000-0008-0000-0000-000042040000}"/>
            </a:ext>
          </a:extLst>
        </xdr:cNvPr>
        <xdr:cNvSpPr txBox="1"/>
      </xdr:nvSpPr>
      <xdr:spPr>
        <a:xfrm>
          <a:off x="6309360" y="2483358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30</xdr:row>
      <xdr:rowOff>0</xdr:rowOff>
    </xdr:from>
    <xdr:ext cx="192428" cy="278089"/>
    <xdr:sp macro="" textlink="">
      <xdr:nvSpPr>
        <xdr:cNvPr id="1091" name="TextBox 1090">
          <a:extLst>
            <a:ext uri="{FF2B5EF4-FFF2-40B4-BE49-F238E27FC236}">
              <a16:creationId xmlns:a16="http://schemas.microsoft.com/office/drawing/2014/main" id="{00000000-0008-0000-0000-000043040000}"/>
            </a:ext>
          </a:extLst>
        </xdr:cNvPr>
        <xdr:cNvSpPr txBox="1"/>
      </xdr:nvSpPr>
      <xdr:spPr>
        <a:xfrm>
          <a:off x="6309360" y="2483358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12</xdr:row>
      <xdr:rowOff>0</xdr:rowOff>
    </xdr:from>
    <xdr:ext cx="184731" cy="278089"/>
    <xdr:sp macro="" textlink="">
      <xdr:nvSpPr>
        <xdr:cNvPr id="1092" name="TextBox 1091">
          <a:extLst>
            <a:ext uri="{FF2B5EF4-FFF2-40B4-BE49-F238E27FC236}">
              <a16:creationId xmlns:a16="http://schemas.microsoft.com/office/drawing/2014/main" id="{00000000-0008-0000-0000-000044040000}"/>
            </a:ext>
          </a:extLst>
        </xdr:cNvPr>
        <xdr:cNvSpPr txBox="1"/>
      </xdr:nvSpPr>
      <xdr:spPr>
        <a:xfrm>
          <a:off x="7795260" y="94411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12</xdr:row>
      <xdr:rowOff>0</xdr:rowOff>
    </xdr:from>
    <xdr:ext cx="184731" cy="278089"/>
    <xdr:sp macro="" textlink="">
      <xdr:nvSpPr>
        <xdr:cNvPr id="1093" name="TextBox 1092">
          <a:extLst>
            <a:ext uri="{FF2B5EF4-FFF2-40B4-BE49-F238E27FC236}">
              <a16:creationId xmlns:a16="http://schemas.microsoft.com/office/drawing/2014/main" id="{00000000-0008-0000-0000-000045040000}"/>
            </a:ext>
          </a:extLst>
        </xdr:cNvPr>
        <xdr:cNvSpPr txBox="1"/>
      </xdr:nvSpPr>
      <xdr:spPr>
        <a:xfrm>
          <a:off x="7795260" y="94411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12</xdr:row>
      <xdr:rowOff>0</xdr:rowOff>
    </xdr:from>
    <xdr:ext cx="192428" cy="278089"/>
    <xdr:sp macro="" textlink="">
      <xdr:nvSpPr>
        <xdr:cNvPr id="1094" name="TextBox 1093">
          <a:extLst>
            <a:ext uri="{FF2B5EF4-FFF2-40B4-BE49-F238E27FC236}">
              <a16:creationId xmlns:a16="http://schemas.microsoft.com/office/drawing/2014/main" id="{00000000-0008-0000-0000-000046040000}"/>
            </a:ext>
          </a:extLst>
        </xdr:cNvPr>
        <xdr:cNvSpPr txBox="1"/>
      </xdr:nvSpPr>
      <xdr:spPr>
        <a:xfrm>
          <a:off x="6309360" y="944118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12</xdr:row>
      <xdr:rowOff>0</xdr:rowOff>
    </xdr:from>
    <xdr:ext cx="192428" cy="278089"/>
    <xdr:sp macro="" textlink="">
      <xdr:nvSpPr>
        <xdr:cNvPr id="1095" name="TextBox 1094">
          <a:extLst>
            <a:ext uri="{FF2B5EF4-FFF2-40B4-BE49-F238E27FC236}">
              <a16:creationId xmlns:a16="http://schemas.microsoft.com/office/drawing/2014/main" id="{00000000-0008-0000-0000-000047040000}"/>
            </a:ext>
          </a:extLst>
        </xdr:cNvPr>
        <xdr:cNvSpPr txBox="1"/>
      </xdr:nvSpPr>
      <xdr:spPr>
        <a:xfrm>
          <a:off x="6309360" y="944118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22</xdr:row>
      <xdr:rowOff>0</xdr:rowOff>
    </xdr:from>
    <xdr:ext cx="184731" cy="278089"/>
    <xdr:sp macro="" textlink="">
      <xdr:nvSpPr>
        <xdr:cNvPr id="1096" name="TextBox 1095">
          <a:extLst>
            <a:ext uri="{FF2B5EF4-FFF2-40B4-BE49-F238E27FC236}">
              <a16:creationId xmlns:a16="http://schemas.microsoft.com/office/drawing/2014/main" id="{00000000-0008-0000-0000-000048040000}"/>
            </a:ext>
          </a:extLst>
        </xdr:cNvPr>
        <xdr:cNvSpPr txBox="1"/>
      </xdr:nvSpPr>
      <xdr:spPr>
        <a:xfrm>
          <a:off x="7795260" y="202615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22</xdr:row>
      <xdr:rowOff>0</xdr:rowOff>
    </xdr:from>
    <xdr:ext cx="184731" cy="278089"/>
    <xdr:sp macro="" textlink="">
      <xdr:nvSpPr>
        <xdr:cNvPr id="1097" name="TextBox 1096">
          <a:extLst>
            <a:ext uri="{FF2B5EF4-FFF2-40B4-BE49-F238E27FC236}">
              <a16:creationId xmlns:a16="http://schemas.microsoft.com/office/drawing/2014/main" id="{00000000-0008-0000-0000-000049040000}"/>
            </a:ext>
          </a:extLst>
        </xdr:cNvPr>
        <xdr:cNvSpPr txBox="1"/>
      </xdr:nvSpPr>
      <xdr:spPr>
        <a:xfrm>
          <a:off x="7795260" y="2026158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22</xdr:row>
      <xdr:rowOff>0</xdr:rowOff>
    </xdr:from>
    <xdr:ext cx="192428" cy="278089"/>
    <xdr:sp macro="" textlink="">
      <xdr:nvSpPr>
        <xdr:cNvPr id="1098" name="TextBox 1097">
          <a:extLst>
            <a:ext uri="{FF2B5EF4-FFF2-40B4-BE49-F238E27FC236}">
              <a16:creationId xmlns:a16="http://schemas.microsoft.com/office/drawing/2014/main" id="{00000000-0008-0000-0000-00004A040000}"/>
            </a:ext>
          </a:extLst>
        </xdr:cNvPr>
        <xdr:cNvSpPr txBox="1"/>
      </xdr:nvSpPr>
      <xdr:spPr>
        <a:xfrm>
          <a:off x="6309360" y="2026158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22</xdr:row>
      <xdr:rowOff>0</xdr:rowOff>
    </xdr:from>
    <xdr:ext cx="192428" cy="278089"/>
    <xdr:sp macro="" textlink="">
      <xdr:nvSpPr>
        <xdr:cNvPr id="1099" name="TextBox 1098">
          <a:extLst>
            <a:ext uri="{FF2B5EF4-FFF2-40B4-BE49-F238E27FC236}">
              <a16:creationId xmlns:a16="http://schemas.microsoft.com/office/drawing/2014/main" id="{00000000-0008-0000-0000-00004B040000}"/>
            </a:ext>
          </a:extLst>
        </xdr:cNvPr>
        <xdr:cNvSpPr txBox="1"/>
      </xdr:nvSpPr>
      <xdr:spPr>
        <a:xfrm>
          <a:off x="6309360" y="2026158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39</xdr:row>
      <xdr:rowOff>0</xdr:rowOff>
    </xdr:from>
    <xdr:ext cx="184731" cy="278089"/>
    <xdr:sp macro="" textlink="">
      <xdr:nvSpPr>
        <xdr:cNvPr id="1100" name="TextBox 1099">
          <a:extLst>
            <a:ext uri="{FF2B5EF4-FFF2-40B4-BE49-F238E27FC236}">
              <a16:creationId xmlns:a16="http://schemas.microsoft.com/office/drawing/2014/main" id="{00000000-0008-0000-0000-00004C040000}"/>
            </a:ext>
          </a:extLst>
        </xdr:cNvPr>
        <xdr:cNvSpPr txBox="1"/>
      </xdr:nvSpPr>
      <xdr:spPr>
        <a:xfrm>
          <a:off x="7795260" y="2519934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39</xdr:row>
      <xdr:rowOff>0</xdr:rowOff>
    </xdr:from>
    <xdr:ext cx="184731" cy="278089"/>
    <xdr:sp macro="" textlink="">
      <xdr:nvSpPr>
        <xdr:cNvPr id="1101" name="TextBox 1100">
          <a:extLst>
            <a:ext uri="{FF2B5EF4-FFF2-40B4-BE49-F238E27FC236}">
              <a16:creationId xmlns:a16="http://schemas.microsoft.com/office/drawing/2014/main" id="{00000000-0008-0000-0000-00004D040000}"/>
            </a:ext>
          </a:extLst>
        </xdr:cNvPr>
        <xdr:cNvSpPr txBox="1"/>
      </xdr:nvSpPr>
      <xdr:spPr>
        <a:xfrm>
          <a:off x="7795260" y="2519934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39</xdr:row>
      <xdr:rowOff>0</xdr:rowOff>
    </xdr:from>
    <xdr:ext cx="192428" cy="278089"/>
    <xdr:sp macro="" textlink="">
      <xdr:nvSpPr>
        <xdr:cNvPr id="1102" name="TextBox 1101">
          <a:extLst>
            <a:ext uri="{FF2B5EF4-FFF2-40B4-BE49-F238E27FC236}">
              <a16:creationId xmlns:a16="http://schemas.microsoft.com/office/drawing/2014/main" id="{00000000-0008-0000-0000-00004E040000}"/>
            </a:ext>
          </a:extLst>
        </xdr:cNvPr>
        <xdr:cNvSpPr txBox="1"/>
      </xdr:nvSpPr>
      <xdr:spPr>
        <a:xfrm>
          <a:off x="6309360" y="251993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39</xdr:row>
      <xdr:rowOff>0</xdr:rowOff>
    </xdr:from>
    <xdr:ext cx="192428" cy="278089"/>
    <xdr:sp macro="" textlink="">
      <xdr:nvSpPr>
        <xdr:cNvPr id="1103" name="TextBox 1102">
          <a:extLst>
            <a:ext uri="{FF2B5EF4-FFF2-40B4-BE49-F238E27FC236}">
              <a16:creationId xmlns:a16="http://schemas.microsoft.com/office/drawing/2014/main" id="{00000000-0008-0000-0000-00004F040000}"/>
            </a:ext>
          </a:extLst>
        </xdr:cNvPr>
        <xdr:cNvSpPr txBox="1"/>
      </xdr:nvSpPr>
      <xdr:spPr>
        <a:xfrm>
          <a:off x="6309360" y="251993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04" name="TextBox 1103">
          <a:extLst>
            <a:ext uri="{FF2B5EF4-FFF2-40B4-BE49-F238E27FC236}">
              <a16:creationId xmlns:a16="http://schemas.microsoft.com/office/drawing/2014/main" id="{00000000-0008-0000-0000-000050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05" name="TextBox 1104">
          <a:extLst>
            <a:ext uri="{FF2B5EF4-FFF2-40B4-BE49-F238E27FC236}">
              <a16:creationId xmlns:a16="http://schemas.microsoft.com/office/drawing/2014/main" id="{00000000-0008-0000-0000-000051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06" name="TextBox 1105">
          <a:extLst>
            <a:ext uri="{FF2B5EF4-FFF2-40B4-BE49-F238E27FC236}">
              <a16:creationId xmlns:a16="http://schemas.microsoft.com/office/drawing/2014/main" id="{00000000-0008-0000-0000-000052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07" name="TextBox 1106">
          <a:extLst>
            <a:ext uri="{FF2B5EF4-FFF2-40B4-BE49-F238E27FC236}">
              <a16:creationId xmlns:a16="http://schemas.microsoft.com/office/drawing/2014/main" id="{00000000-0008-0000-0000-000053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08" name="TextBox 1107">
          <a:extLst>
            <a:ext uri="{FF2B5EF4-FFF2-40B4-BE49-F238E27FC236}">
              <a16:creationId xmlns:a16="http://schemas.microsoft.com/office/drawing/2014/main" id="{00000000-0008-0000-0000-000054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09" name="TextBox 1108">
          <a:extLst>
            <a:ext uri="{FF2B5EF4-FFF2-40B4-BE49-F238E27FC236}">
              <a16:creationId xmlns:a16="http://schemas.microsoft.com/office/drawing/2014/main" id="{00000000-0008-0000-0000-000055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10" name="TextBox 1109">
          <a:extLst>
            <a:ext uri="{FF2B5EF4-FFF2-40B4-BE49-F238E27FC236}">
              <a16:creationId xmlns:a16="http://schemas.microsoft.com/office/drawing/2014/main" id="{00000000-0008-0000-0000-000056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11" name="TextBox 1110">
          <a:extLst>
            <a:ext uri="{FF2B5EF4-FFF2-40B4-BE49-F238E27FC236}">
              <a16:creationId xmlns:a16="http://schemas.microsoft.com/office/drawing/2014/main" id="{00000000-0008-0000-0000-000057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12" name="TextBox 1111">
          <a:extLst>
            <a:ext uri="{FF2B5EF4-FFF2-40B4-BE49-F238E27FC236}">
              <a16:creationId xmlns:a16="http://schemas.microsoft.com/office/drawing/2014/main" id="{00000000-0008-0000-0000-000058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13" name="TextBox 1112">
          <a:extLst>
            <a:ext uri="{FF2B5EF4-FFF2-40B4-BE49-F238E27FC236}">
              <a16:creationId xmlns:a16="http://schemas.microsoft.com/office/drawing/2014/main" id="{00000000-0008-0000-0000-000059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14" name="TextBox 1113">
          <a:extLst>
            <a:ext uri="{FF2B5EF4-FFF2-40B4-BE49-F238E27FC236}">
              <a16:creationId xmlns:a16="http://schemas.microsoft.com/office/drawing/2014/main" id="{00000000-0008-0000-0000-00005A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15" name="TextBox 1114">
          <a:extLst>
            <a:ext uri="{FF2B5EF4-FFF2-40B4-BE49-F238E27FC236}">
              <a16:creationId xmlns:a16="http://schemas.microsoft.com/office/drawing/2014/main" id="{00000000-0008-0000-0000-00005B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16" name="TextBox 1115">
          <a:extLst>
            <a:ext uri="{FF2B5EF4-FFF2-40B4-BE49-F238E27FC236}">
              <a16:creationId xmlns:a16="http://schemas.microsoft.com/office/drawing/2014/main" id="{00000000-0008-0000-0000-00005C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17" name="TextBox 1116">
          <a:extLst>
            <a:ext uri="{FF2B5EF4-FFF2-40B4-BE49-F238E27FC236}">
              <a16:creationId xmlns:a16="http://schemas.microsoft.com/office/drawing/2014/main" id="{00000000-0008-0000-0000-00005D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18" name="TextBox 1117">
          <a:extLst>
            <a:ext uri="{FF2B5EF4-FFF2-40B4-BE49-F238E27FC236}">
              <a16:creationId xmlns:a16="http://schemas.microsoft.com/office/drawing/2014/main" id="{00000000-0008-0000-0000-00005E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19" name="TextBox 1118">
          <a:extLst>
            <a:ext uri="{FF2B5EF4-FFF2-40B4-BE49-F238E27FC236}">
              <a16:creationId xmlns:a16="http://schemas.microsoft.com/office/drawing/2014/main" id="{00000000-0008-0000-0000-00005F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20" name="TextBox 1119">
          <a:extLst>
            <a:ext uri="{FF2B5EF4-FFF2-40B4-BE49-F238E27FC236}">
              <a16:creationId xmlns:a16="http://schemas.microsoft.com/office/drawing/2014/main" id="{00000000-0008-0000-0000-000060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21" name="TextBox 1120">
          <a:extLst>
            <a:ext uri="{FF2B5EF4-FFF2-40B4-BE49-F238E27FC236}">
              <a16:creationId xmlns:a16="http://schemas.microsoft.com/office/drawing/2014/main" id="{00000000-0008-0000-0000-000061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22" name="TextBox 1121">
          <a:extLst>
            <a:ext uri="{FF2B5EF4-FFF2-40B4-BE49-F238E27FC236}">
              <a16:creationId xmlns:a16="http://schemas.microsoft.com/office/drawing/2014/main" id="{00000000-0008-0000-0000-000062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23" name="TextBox 1122">
          <a:extLst>
            <a:ext uri="{FF2B5EF4-FFF2-40B4-BE49-F238E27FC236}">
              <a16:creationId xmlns:a16="http://schemas.microsoft.com/office/drawing/2014/main" id="{00000000-0008-0000-0000-000063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24" name="TextBox 1123">
          <a:extLst>
            <a:ext uri="{FF2B5EF4-FFF2-40B4-BE49-F238E27FC236}">
              <a16:creationId xmlns:a16="http://schemas.microsoft.com/office/drawing/2014/main" id="{00000000-0008-0000-0000-000064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25" name="TextBox 1124">
          <a:extLst>
            <a:ext uri="{FF2B5EF4-FFF2-40B4-BE49-F238E27FC236}">
              <a16:creationId xmlns:a16="http://schemas.microsoft.com/office/drawing/2014/main" id="{00000000-0008-0000-0000-000065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26" name="TextBox 1125">
          <a:extLst>
            <a:ext uri="{FF2B5EF4-FFF2-40B4-BE49-F238E27FC236}">
              <a16:creationId xmlns:a16="http://schemas.microsoft.com/office/drawing/2014/main" id="{00000000-0008-0000-0000-000066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27" name="TextBox 1126">
          <a:extLst>
            <a:ext uri="{FF2B5EF4-FFF2-40B4-BE49-F238E27FC236}">
              <a16:creationId xmlns:a16="http://schemas.microsoft.com/office/drawing/2014/main" id="{00000000-0008-0000-0000-000067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28" name="TextBox 1127">
          <a:extLst>
            <a:ext uri="{FF2B5EF4-FFF2-40B4-BE49-F238E27FC236}">
              <a16:creationId xmlns:a16="http://schemas.microsoft.com/office/drawing/2014/main" id="{00000000-0008-0000-0000-000068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29" name="TextBox 1128">
          <a:extLst>
            <a:ext uri="{FF2B5EF4-FFF2-40B4-BE49-F238E27FC236}">
              <a16:creationId xmlns:a16="http://schemas.microsoft.com/office/drawing/2014/main" id="{00000000-0008-0000-0000-000069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30" name="TextBox 1129">
          <a:extLst>
            <a:ext uri="{FF2B5EF4-FFF2-40B4-BE49-F238E27FC236}">
              <a16:creationId xmlns:a16="http://schemas.microsoft.com/office/drawing/2014/main" id="{00000000-0008-0000-0000-00006A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31" name="TextBox 1130">
          <a:extLst>
            <a:ext uri="{FF2B5EF4-FFF2-40B4-BE49-F238E27FC236}">
              <a16:creationId xmlns:a16="http://schemas.microsoft.com/office/drawing/2014/main" id="{00000000-0008-0000-0000-00006B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32" name="TextBox 1131">
          <a:extLst>
            <a:ext uri="{FF2B5EF4-FFF2-40B4-BE49-F238E27FC236}">
              <a16:creationId xmlns:a16="http://schemas.microsoft.com/office/drawing/2014/main" id="{00000000-0008-0000-0000-00006C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33" name="TextBox 1132">
          <a:extLst>
            <a:ext uri="{FF2B5EF4-FFF2-40B4-BE49-F238E27FC236}">
              <a16:creationId xmlns:a16="http://schemas.microsoft.com/office/drawing/2014/main" id="{00000000-0008-0000-0000-00006D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34" name="TextBox 1133">
          <a:extLst>
            <a:ext uri="{FF2B5EF4-FFF2-40B4-BE49-F238E27FC236}">
              <a16:creationId xmlns:a16="http://schemas.microsoft.com/office/drawing/2014/main" id="{00000000-0008-0000-0000-00006E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35" name="TextBox 1134">
          <a:extLst>
            <a:ext uri="{FF2B5EF4-FFF2-40B4-BE49-F238E27FC236}">
              <a16:creationId xmlns:a16="http://schemas.microsoft.com/office/drawing/2014/main" id="{00000000-0008-0000-0000-00006F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36" name="TextBox 1135">
          <a:extLst>
            <a:ext uri="{FF2B5EF4-FFF2-40B4-BE49-F238E27FC236}">
              <a16:creationId xmlns:a16="http://schemas.microsoft.com/office/drawing/2014/main" id="{00000000-0008-0000-0000-000070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37" name="TextBox 1136">
          <a:extLst>
            <a:ext uri="{FF2B5EF4-FFF2-40B4-BE49-F238E27FC236}">
              <a16:creationId xmlns:a16="http://schemas.microsoft.com/office/drawing/2014/main" id="{00000000-0008-0000-0000-000071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38" name="TextBox 1137">
          <a:extLst>
            <a:ext uri="{FF2B5EF4-FFF2-40B4-BE49-F238E27FC236}">
              <a16:creationId xmlns:a16="http://schemas.microsoft.com/office/drawing/2014/main" id="{00000000-0008-0000-0000-000072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39" name="TextBox 1138">
          <a:extLst>
            <a:ext uri="{FF2B5EF4-FFF2-40B4-BE49-F238E27FC236}">
              <a16:creationId xmlns:a16="http://schemas.microsoft.com/office/drawing/2014/main" id="{00000000-0008-0000-0000-000073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40" name="TextBox 1139">
          <a:extLst>
            <a:ext uri="{FF2B5EF4-FFF2-40B4-BE49-F238E27FC236}">
              <a16:creationId xmlns:a16="http://schemas.microsoft.com/office/drawing/2014/main" id="{00000000-0008-0000-0000-000074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41" name="TextBox 1140">
          <a:extLst>
            <a:ext uri="{FF2B5EF4-FFF2-40B4-BE49-F238E27FC236}">
              <a16:creationId xmlns:a16="http://schemas.microsoft.com/office/drawing/2014/main" id="{00000000-0008-0000-0000-000075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42" name="TextBox 1141">
          <a:extLst>
            <a:ext uri="{FF2B5EF4-FFF2-40B4-BE49-F238E27FC236}">
              <a16:creationId xmlns:a16="http://schemas.microsoft.com/office/drawing/2014/main" id="{00000000-0008-0000-0000-000076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43" name="TextBox 1142">
          <a:extLst>
            <a:ext uri="{FF2B5EF4-FFF2-40B4-BE49-F238E27FC236}">
              <a16:creationId xmlns:a16="http://schemas.microsoft.com/office/drawing/2014/main" id="{00000000-0008-0000-0000-000077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44" name="TextBox 1143">
          <a:extLst>
            <a:ext uri="{FF2B5EF4-FFF2-40B4-BE49-F238E27FC236}">
              <a16:creationId xmlns:a16="http://schemas.microsoft.com/office/drawing/2014/main" id="{00000000-0008-0000-0000-000078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45" name="TextBox 1144">
          <a:extLst>
            <a:ext uri="{FF2B5EF4-FFF2-40B4-BE49-F238E27FC236}">
              <a16:creationId xmlns:a16="http://schemas.microsoft.com/office/drawing/2014/main" id="{00000000-0008-0000-0000-000079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46" name="TextBox 1145">
          <a:extLst>
            <a:ext uri="{FF2B5EF4-FFF2-40B4-BE49-F238E27FC236}">
              <a16:creationId xmlns:a16="http://schemas.microsoft.com/office/drawing/2014/main" id="{00000000-0008-0000-0000-00007A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47" name="TextBox 1146">
          <a:extLst>
            <a:ext uri="{FF2B5EF4-FFF2-40B4-BE49-F238E27FC236}">
              <a16:creationId xmlns:a16="http://schemas.microsoft.com/office/drawing/2014/main" id="{00000000-0008-0000-0000-00007B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48" name="TextBox 1147">
          <a:extLst>
            <a:ext uri="{FF2B5EF4-FFF2-40B4-BE49-F238E27FC236}">
              <a16:creationId xmlns:a16="http://schemas.microsoft.com/office/drawing/2014/main" id="{00000000-0008-0000-0000-00007C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149" name="TextBox 1148">
          <a:extLst>
            <a:ext uri="{FF2B5EF4-FFF2-40B4-BE49-F238E27FC236}">
              <a16:creationId xmlns:a16="http://schemas.microsoft.com/office/drawing/2014/main" id="{00000000-0008-0000-0000-00007D04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50" name="TextBox 1149">
          <a:extLst>
            <a:ext uri="{FF2B5EF4-FFF2-40B4-BE49-F238E27FC236}">
              <a16:creationId xmlns:a16="http://schemas.microsoft.com/office/drawing/2014/main" id="{00000000-0008-0000-0000-00007E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151" name="TextBox 1150">
          <a:extLst>
            <a:ext uri="{FF2B5EF4-FFF2-40B4-BE49-F238E27FC236}">
              <a16:creationId xmlns:a16="http://schemas.microsoft.com/office/drawing/2014/main" id="{00000000-0008-0000-0000-00007F04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52" name="TextBox 1151">
          <a:extLst>
            <a:ext uri="{FF2B5EF4-FFF2-40B4-BE49-F238E27FC236}">
              <a16:creationId xmlns:a16="http://schemas.microsoft.com/office/drawing/2014/main" id="{00000000-0008-0000-0000-000080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53" name="TextBox 1152">
          <a:extLst>
            <a:ext uri="{FF2B5EF4-FFF2-40B4-BE49-F238E27FC236}">
              <a16:creationId xmlns:a16="http://schemas.microsoft.com/office/drawing/2014/main" id="{00000000-0008-0000-0000-000081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54" name="TextBox 1153">
          <a:extLst>
            <a:ext uri="{FF2B5EF4-FFF2-40B4-BE49-F238E27FC236}">
              <a16:creationId xmlns:a16="http://schemas.microsoft.com/office/drawing/2014/main" id="{00000000-0008-0000-0000-000082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55" name="TextBox 1154">
          <a:extLst>
            <a:ext uri="{FF2B5EF4-FFF2-40B4-BE49-F238E27FC236}">
              <a16:creationId xmlns:a16="http://schemas.microsoft.com/office/drawing/2014/main" id="{00000000-0008-0000-0000-000083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56" name="TextBox 1155">
          <a:extLst>
            <a:ext uri="{FF2B5EF4-FFF2-40B4-BE49-F238E27FC236}">
              <a16:creationId xmlns:a16="http://schemas.microsoft.com/office/drawing/2014/main" id="{00000000-0008-0000-0000-000084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57" name="TextBox 1156">
          <a:extLst>
            <a:ext uri="{FF2B5EF4-FFF2-40B4-BE49-F238E27FC236}">
              <a16:creationId xmlns:a16="http://schemas.microsoft.com/office/drawing/2014/main" id="{00000000-0008-0000-0000-000085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58" name="TextBox 1157">
          <a:extLst>
            <a:ext uri="{FF2B5EF4-FFF2-40B4-BE49-F238E27FC236}">
              <a16:creationId xmlns:a16="http://schemas.microsoft.com/office/drawing/2014/main" id="{00000000-0008-0000-0000-000086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59" name="TextBox 1158">
          <a:extLst>
            <a:ext uri="{FF2B5EF4-FFF2-40B4-BE49-F238E27FC236}">
              <a16:creationId xmlns:a16="http://schemas.microsoft.com/office/drawing/2014/main" id="{00000000-0008-0000-0000-000087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60" name="TextBox 1159">
          <a:extLst>
            <a:ext uri="{FF2B5EF4-FFF2-40B4-BE49-F238E27FC236}">
              <a16:creationId xmlns:a16="http://schemas.microsoft.com/office/drawing/2014/main" id="{00000000-0008-0000-0000-000088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61" name="TextBox 1160">
          <a:extLst>
            <a:ext uri="{FF2B5EF4-FFF2-40B4-BE49-F238E27FC236}">
              <a16:creationId xmlns:a16="http://schemas.microsoft.com/office/drawing/2014/main" id="{00000000-0008-0000-0000-000089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62" name="TextBox 1161">
          <a:extLst>
            <a:ext uri="{FF2B5EF4-FFF2-40B4-BE49-F238E27FC236}">
              <a16:creationId xmlns:a16="http://schemas.microsoft.com/office/drawing/2014/main" id="{00000000-0008-0000-0000-00008A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63" name="TextBox 1162">
          <a:extLst>
            <a:ext uri="{FF2B5EF4-FFF2-40B4-BE49-F238E27FC236}">
              <a16:creationId xmlns:a16="http://schemas.microsoft.com/office/drawing/2014/main" id="{00000000-0008-0000-0000-00008B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64" name="TextBox 1163">
          <a:extLst>
            <a:ext uri="{FF2B5EF4-FFF2-40B4-BE49-F238E27FC236}">
              <a16:creationId xmlns:a16="http://schemas.microsoft.com/office/drawing/2014/main" id="{00000000-0008-0000-0000-00008C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65" name="TextBox 1164">
          <a:extLst>
            <a:ext uri="{FF2B5EF4-FFF2-40B4-BE49-F238E27FC236}">
              <a16:creationId xmlns:a16="http://schemas.microsoft.com/office/drawing/2014/main" id="{00000000-0008-0000-0000-00008D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66" name="TextBox 1165">
          <a:extLst>
            <a:ext uri="{FF2B5EF4-FFF2-40B4-BE49-F238E27FC236}">
              <a16:creationId xmlns:a16="http://schemas.microsoft.com/office/drawing/2014/main" id="{00000000-0008-0000-0000-00008E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67" name="TextBox 1166">
          <a:extLst>
            <a:ext uri="{FF2B5EF4-FFF2-40B4-BE49-F238E27FC236}">
              <a16:creationId xmlns:a16="http://schemas.microsoft.com/office/drawing/2014/main" id="{00000000-0008-0000-0000-00008F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68" name="TextBox 1167">
          <a:extLst>
            <a:ext uri="{FF2B5EF4-FFF2-40B4-BE49-F238E27FC236}">
              <a16:creationId xmlns:a16="http://schemas.microsoft.com/office/drawing/2014/main" id="{00000000-0008-0000-0000-000090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69" name="TextBox 1168">
          <a:extLst>
            <a:ext uri="{FF2B5EF4-FFF2-40B4-BE49-F238E27FC236}">
              <a16:creationId xmlns:a16="http://schemas.microsoft.com/office/drawing/2014/main" id="{00000000-0008-0000-0000-000091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70" name="TextBox 1169">
          <a:extLst>
            <a:ext uri="{FF2B5EF4-FFF2-40B4-BE49-F238E27FC236}">
              <a16:creationId xmlns:a16="http://schemas.microsoft.com/office/drawing/2014/main" id="{00000000-0008-0000-0000-000092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71" name="TextBox 1170">
          <a:extLst>
            <a:ext uri="{FF2B5EF4-FFF2-40B4-BE49-F238E27FC236}">
              <a16:creationId xmlns:a16="http://schemas.microsoft.com/office/drawing/2014/main" id="{00000000-0008-0000-0000-000093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72" name="TextBox 1171">
          <a:extLst>
            <a:ext uri="{FF2B5EF4-FFF2-40B4-BE49-F238E27FC236}">
              <a16:creationId xmlns:a16="http://schemas.microsoft.com/office/drawing/2014/main" id="{00000000-0008-0000-0000-000094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73" name="TextBox 1172">
          <a:extLst>
            <a:ext uri="{FF2B5EF4-FFF2-40B4-BE49-F238E27FC236}">
              <a16:creationId xmlns:a16="http://schemas.microsoft.com/office/drawing/2014/main" id="{00000000-0008-0000-0000-000095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74" name="TextBox 1173">
          <a:extLst>
            <a:ext uri="{FF2B5EF4-FFF2-40B4-BE49-F238E27FC236}">
              <a16:creationId xmlns:a16="http://schemas.microsoft.com/office/drawing/2014/main" id="{00000000-0008-0000-0000-000096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75" name="TextBox 1174">
          <a:extLst>
            <a:ext uri="{FF2B5EF4-FFF2-40B4-BE49-F238E27FC236}">
              <a16:creationId xmlns:a16="http://schemas.microsoft.com/office/drawing/2014/main" id="{00000000-0008-0000-0000-000097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76" name="TextBox 1175">
          <a:extLst>
            <a:ext uri="{FF2B5EF4-FFF2-40B4-BE49-F238E27FC236}">
              <a16:creationId xmlns:a16="http://schemas.microsoft.com/office/drawing/2014/main" id="{00000000-0008-0000-0000-000098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77" name="TextBox 1176">
          <a:extLst>
            <a:ext uri="{FF2B5EF4-FFF2-40B4-BE49-F238E27FC236}">
              <a16:creationId xmlns:a16="http://schemas.microsoft.com/office/drawing/2014/main" id="{00000000-0008-0000-0000-000099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78" name="TextBox 1177">
          <a:extLst>
            <a:ext uri="{FF2B5EF4-FFF2-40B4-BE49-F238E27FC236}">
              <a16:creationId xmlns:a16="http://schemas.microsoft.com/office/drawing/2014/main" id="{00000000-0008-0000-0000-00009A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179" name="TextBox 1178">
          <a:extLst>
            <a:ext uri="{FF2B5EF4-FFF2-40B4-BE49-F238E27FC236}">
              <a16:creationId xmlns:a16="http://schemas.microsoft.com/office/drawing/2014/main" id="{00000000-0008-0000-0000-00009B04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80" name="TextBox 1179">
          <a:extLst>
            <a:ext uri="{FF2B5EF4-FFF2-40B4-BE49-F238E27FC236}">
              <a16:creationId xmlns:a16="http://schemas.microsoft.com/office/drawing/2014/main" id="{00000000-0008-0000-0000-00009C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81" name="TextBox 1180">
          <a:extLst>
            <a:ext uri="{FF2B5EF4-FFF2-40B4-BE49-F238E27FC236}">
              <a16:creationId xmlns:a16="http://schemas.microsoft.com/office/drawing/2014/main" id="{00000000-0008-0000-0000-00009D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82" name="TextBox 1181">
          <a:extLst>
            <a:ext uri="{FF2B5EF4-FFF2-40B4-BE49-F238E27FC236}">
              <a16:creationId xmlns:a16="http://schemas.microsoft.com/office/drawing/2014/main" id="{00000000-0008-0000-0000-00009E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83" name="TextBox 1182">
          <a:extLst>
            <a:ext uri="{FF2B5EF4-FFF2-40B4-BE49-F238E27FC236}">
              <a16:creationId xmlns:a16="http://schemas.microsoft.com/office/drawing/2014/main" id="{00000000-0008-0000-0000-00009F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84" name="TextBox 1183">
          <a:extLst>
            <a:ext uri="{FF2B5EF4-FFF2-40B4-BE49-F238E27FC236}">
              <a16:creationId xmlns:a16="http://schemas.microsoft.com/office/drawing/2014/main" id="{00000000-0008-0000-0000-0000A0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85" name="TextBox 1184">
          <a:extLst>
            <a:ext uri="{FF2B5EF4-FFF2-40B4-BE49-F238E27FC236}">
              <a16:creationId xmlns:a16="http://schemas.microsoft.com/office/drawing/2014/main" id="{00000000-0008-0000-0000-0000A1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86" name="TextBox 1185">
          <a:extLst>
            <a:ext uri="{FF2B5EF4-FFF2-40B4-BE49-F238E27FC236}">
              <a16:creationId xmlns:a16="http://schemas.microsoft.com/office/drawing/2014/main" id="{00000000-0008-0000-0000-0000A2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87" name="TextBox 1186">
          <a:extLst>
            <a:ext uri="{FF2B5EF4-FFF2-40B4-BE49-F238E27FC236}">
              <a16:creationId xmlns:a16="http://schemas.microsoft.com/office/drawing/2014/main" id="{00000000-0008-0000-0000-0000A3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88" name="TextBox 1187">
          <a:extLst>
            <a:ext uri="{FF2B5EF4-FFF2-40B4-BE49-F238E27FC236}">
              <a16:creationId xmlns:a16="http://schemas.microsoft.com/office/drawing/2014/main" id="{00000000-0008-0000-0000-0000A4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89" name="TextBox 1188">
          <a:extLst>
            <a:ext uri="{FF2B5EF4-FFF2-40B4-BE49-F238E27FC236}">
              <a16:creationId xmlns:a16="http://schemas.microsoft.com/office/drawing/2014/main" id="{00000000-0008-0000-0000-0000A5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90" name="TextBox 1189">
          <a:extLst>
            <a:ext uri="{FF2B5EF4-FFF2-40B4-BE49-F238E27FC236}">
              <a16:creationId xmlns:a16="http://schemas.microsoft.com/office/drawing/2014/main" id="{00000000-0008-0000-0000-0000A6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91" name="TextBox 1190">
          <a:extLst>
            <a:ext uri="{FF2B5EF4-FFF2-40B4-BE49-F238E27FC236}">
              <a16:creationId xmlns:a16="http://schemas.microsoft.com/office/drawing/2014/main" id="{00000000-0008-0000-0000-0000A7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92" name="TextBox 1191">
          <a:extLst>
            <a:ext uri="{FF2B5EF4-FFF2-40B4-BE49-F238E27FC236}">
              <a16:creationId xmlns:a16="http://schemas.microsoft.com/office/drawing/2014/main" id="{00000000-0008-0000-0000-0000A8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93" name="TextBox 1192">
          <a:extLst>
            <a:ext uri="{FF2B5EF4-FFF2-40B4-BE49-F238E27FC236}">
              <a16:creationId xmlns:a16="http://schemas.microsoft.com/office/drawing/2014/main" id="{00000000-0008-0000-0000-0000A9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94" name="TextBox 1193">
          <a:extLst>
            <a:ext uri="{FF2B5EF4-FFF2-40B4-BE49-F238E27FC236}">
              <a16:creationId xmlns:a16="http://schemas.microsoft.com/office/drawing/2014/main" id="{00000000-0008-0000-0000-0000AA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95" name="TextBox 1194">
          <a:extLst>
            <a:ext uri="{FF2B5EF4-FFF2-40B4-BE49-F238E27FC236}">
              <a16:creationId xmlns:a16="http://schemas.microsoft.com/office/drawing/2014/main" id="{00000000-0008-0000-0000-0000AB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96" name="TextBox 1195">
          <a:extLst>
            <a:ext uri="{FF2B5EF4-FFF2-40B4-BE49-F238E27FC236}">
              <a16:creationId xmlns:a16="http://schemas.microsoft.com/office/drawing/2014/main" id="{00000000-0008-0000-0000-0000AC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97" name="TextBox 1196">
          <a:extLst>
            <a:ext uri="{FF2B5EF4-FFF2-40B4-BE49-F238E27FC236}">
              <a16:creationId xmlns:a16="http://schemas.microsoft.com/office/drawing/2014/main" id="{00000000-0008-0000-0000-0000AD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98" name="TextBox 1197">
          <a:extLst>
            <a:ext uri="{FF2B5EF4-FFF2-40B4-BE49-F238E27FC236}">
              <a16:creationId xmlns:a16="http://schemas.microsoft.com/office/drawing/2014/main" id="{00000000-0008-0000-0000-0000AE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199" name="TextBox 1198">
          <a:extLst>
            <a:ext uri="{FF2B5EF4-FFF2-40B4-BE49-F238E27FC236}">
              <a16:creationId xmlns:a16="http://schemas.microsoft.com/office/drawing/2014/main" id="{00000000-0008-0000-0000-0000AF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00" name="TextBox 1199">
          <a:extLst>
            <a:ext uri="{FF2B5EF4-FFF2-40B4-BE49-F238E27FC236}">
              <a16:creationId xmlns:a16="http://schemas.microsoft.com/office/drawing/2014/main" id="{00000000-0008-0000-0000-0000B0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01" name="TextBox 1200">
          <a:extLst>
            <a:ext uri="{FF2B5EF4-FFF2-40B4-BE49-F238E27FC236}">
              <a16:creationId xmlns:a16="http://schemas.microsoft.com/office/drawing/2014/main" id="{00000000-0008-0000-0000-0000B1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02" name="TextBox 1201">
          <a:extLst>
            <a:ext uri="{FF2B5EF4-FFF2-40B4-BE49-F238E27FC236}">
              <a16:creationId xmlns:a16="http://schemas.microsoft.com/office/drawing/2014/main" id="{00000000-0008-0000-0000-0000B2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03" name="TextBox 1202">
          <a:extLst>
            <a:ext uri="{FF2B5EF4-FFF2-40B4-BE49-F238E27FC236}">
              <a16:creationId xmlns:a16="http://schemas.microsoft.com/office/drawing/2014/main" id="{00000000-0008-0000-0000-0000B3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04" name="TextBox 1203">
          <a:extLst>
            <a:ext uri="{FF2B5EF4-FFF2-40B4-BE49-F238E27FC236}">
              <a16:creationId xmlns:a16="http://schemas.microsoft.com/office/drawing/2014/main" id="{00000000-0008-0000-0000-0000B4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05" name="TextBox 1204">
          <a:extLst>
            <a:ext uri="{FF2B5EF4-FFF2-40B4-BE49-F238E27FC236}">
              <a16:creationId xmlns:a16="http://schemas.microsoft.com/office/drawing/2014/main" id="{00000000-0008-0000-0000-0000B5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06" name="TextBox 1205">
          <a:extLst>
            <a:ext uri="{FF2B5EF4-FFF2-40B4-BE49-F238E27FC236}">
              <a16:creationId xmlns:a16="http://schemas.microsoft.com/office/drawing/2014/main" id="{00000000-0008-0000-0000-0000B6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07" name="TextBox 1206">
          <a:extLst>
            <a:ext uri="{FF2B5EF4-FFF2-40B4-BE49-F238E27FC236}">
              <a16:creationId xmlns:a16="http://schemas.microsoft.com/office/drawing/2014/main" id="{00000000-0008-0000-0000-0000B7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08" name="TextBox 1207">
          <a:extLst>
            <a:ext uri="{FF2B5EF4-FFF2-40B4-BE49-F238E27FC236}">
              <a16:creationId xmlns:a16="http://schemas.microsoft.com/office/drawing/2014/main" id="{00000000-0008-0000-0000-0000B8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09" name="TextBox 1208">
          <a:extLst>
            <a:ext uri="{FF2B5EF4-FFF2-40B4-BE49-F238E27FC236}">
              <a16:creationId xmlns:a16="http://schemas.microsoft.com/office/drawing/2014/main" id="{00000000-0008-0000-0000-0000B9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10" name="TextBox 1209">
          <a:extLst>
            <a:ext uri="{FF2B5EF4-FFF2-40B4-BE49-F238E27FC236}">
              <a16:creationId xmlns:a16="http://schemas.microsoft.com/office/drawing/2014/main" id="{00000000-0008-0000-0000-0000BA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11" name="TextBox 1210">
          <a:extLst>
            <a:ext uri="{FF2B5EF4-FFF2-40B4-BE49-F238E27FC236}">
              <a16:creationId xmlns:a16="http://schemas.microsoft.com/office/drawing/2014/main" id="{00000000-0008-0000-0000-0000BB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12" name="TextBox 1211">
          <a:extLst>
            <a:ext uri="{FF2B5EF4-FFF2-40B4-BE49-F238E27FC236}">
              <a16:creationId xmlns:a16="http://schemas.microsoft.com/office/drawing/2014/main" id="{00000000-0008-0000-0000-0000BC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13" name="TextBox 1212">
          <a:extLst>
            <a:ext uri="{FF2B5EF4-FFF2-40B4-BE49-F238E27FC236}">
              <a16:creationId xmlns:a16="http://schemas.microsoft.com/office/drawing/2014/main" id="{00000000-0008-0000-0000-0000BD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14" name="TextBox 1213">
          <a:extLst>
            <a:ext uri="{FF2B5EF4-FFF2-40B4-BE49-F238E27FC236}">
              <a16:creationId xmlns:a16="http://schemas.microsoft.com/office/drawing/2014/main" id="{00000000-0008-0000-0000-0000BE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15" name="TextBox 1214">
          <a:extLst>
            <a:ext uri="{FF2B5EF4-FFF2-40B4-BE49-F238E27FC236}">
              <a16:creationId xmlns:a16="http://schemas.microsoft.com/office/drawing/2014/main" id="{00000000-0008-0000-0000-0000BF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16" name="TextBox 1215">
          <a:extLst>
            <a:ext uri="{FF2B5EF4-FFF2-40B4-BE49-F238E27FC236}">
              <a16:creationId xmlns:a16="http://schemas.microsoft.com/office/drawing/2014/main" id="{00000000-0008-0000-0000-0000C0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17" name="TextBox 1216">
          <a:extLst>
            <a:ext uri="{FF2B5EF4-FFF2-40B4-BE49-F238E27FC236}">
              <a16:creationId xmlns:a16="http://schemas.microsoft.com/office/drawing/2014/main" id="{00000000-0008-0000-0000-0000C1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18" name="TextBox 1217">
          <a:extLst>
            <a:ext uri="{FF2B5EF4-FFF2-40B4-BE49-F238E27FC236}">
              <a16:creationId xmlns:a16="http://schemas.microsoft.com/office/drawing/2014/main" id="{00000000-0008-0000-0000-0000C2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19" name="TextBox 1218">
          <a:extLst>
            <a:ext uri="{FF2B5EF4-FFF2-40B4-BE49-F238E27FC236}">
              <a16:creationId xmlns:a16="http://schemas.microsoft.com/office/drawing/2014/main" id="{00000000-0008-0000-0000-0000C3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20" name="TextBox 1219">
          <a:extLst>
            <a:ext uri="{FF2B5EF4-FFF2-40B4-BE49-F238E27FC236}">
              <a16:creationId xmlns:a16="http://schemas.microsoft.com/office/drawing/2014/main" id="{00000000-0008-0000-0000-0000C4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21" name="TextBox 1220">
          <a:extLst>
            <a:ext uri="{FF2B5EF4-FFF2-40B4-BE49-F238E27FC236}">
              <a16:creationId xmlns:a16="http://schemas.microsoft.com/office/drawing/2014/main" id="{00000000-0008-0000-0000-0000C5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22" name="TextBox 1221">
          <a:extLst>
            <a:ext uri="{FF2B5EF4-FFF2-40B4-BE49-F238E27FC236}">
              <a16:creationId xmlns:a16="http://schemas.microsoft.com/office/drawing/2014/main" id="{00000000-0008-0000-0000-0000C6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23" name="TextBox 1222">
          <a:extLst>
            <a:ext uri="{FF2B5EF4-FFF2-40B4-BE49-F238E27FC236}">
              <a16:creationId xmlns:a16="http://schemas.microsoft.com/office/drawing/2014/main" id="{00000000-0008-0000-0000-0000C7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24" name="TextBox 1223">
          <a:extLst>
            <a:ext uri="{FF2B5EF4-FFF2-40B4-BE49-F238E27FC236}">
              <a16:creationId xmlns:a16="http://schemas.microsoft.com/office/drawing/2014/main" id="{00000000-0008-0000-0000-0000C8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25" name="TextBox 1224">
          <a:extLst>
            <a:ext uri="{FF2B5EF4-FFF2-40B4-BE49-F238E27FC236}">
              <a16:creationId xmlns:a16="http://schemas.microsoft.com/office/drawing/2014/main" id="{00000000-0008-0000-0000-0000C9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26" name="TextBox 1225">
          <a:extLst>
            <a:ext uri="{FF2B5EF4-FFF2-40B4-BE49-F238E27FC236}">
              <a16:creationId xmlns:a16="http://schemas.microsoft.com/office/drawing/2014/main" id="{00000000-0008-0000-0000-0000CA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27" name="TextBox 1226">
          <a:extLst>
            <a:ext uri="{FF2B5EF4-FFF2-40B4-BE49-F238E27FC236}">
              <a16:creationId xmlns:a16="http://schemas.microsoft.com/office/drawing/2014/main" id="{00000000-0008-0000-0000-0000CB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28" name="TextBox 1227">
          <a:extLst>
            <a:ext uri="{FF2B5EF4-FFF2-40B4-BE49-F238E27FC236}">
              <a16:creationId xmlns:a16="http://schemas.microsoft.com/office/drawing/2014/main" id="{00000000-0008-0000-0000-0000CC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29" name="TextBox 1228">
          <a:extLst>
            <a:ext uri="{FF2B5EF4-FFF2-40B4-BE49-F238E27FC236}">
              <a16:creationId xmlns:a16="http://schemas.microsoft.com/office/drawing/2014/main" id="{00000000-0008-0000-0000-0000CD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30" name="TextBox 1229">
          <a:extLst>
            <a:ext uri="{FF2B5EF4-FFF2-40B4-BE49-F238E27FC236}">
              <a16:creationId xmlns:a16="http://schemas.microsoft.com/office/drawing/2014/main" id="{00000000-0008-0000-0000-0000CE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31" name="TextBox 1230">
          <a:extLst>
            <a:ext uri="{FF2B5EF4-FFF2-40B4-BE49-F238E27FC236}">
              <a16:creationId xmlns:a16="http://schemas.microsoft.com/office/drawing/2014/main" id="{00000000-0008-0000-0000-0000CF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32" name="TextBox 1231">
          <a:extLst>
            <a:ext uri="{FF2B5EF4-FFF2-40B4-BE49-F238E27FC236}">
              <a16:creationId xmlns:a16="http://schemas.microsoft.com/office/drawing/2014/main" id="{00000000-0008-0000-0000-0000D0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33" name="TextBox 1232">
          <a:extLst>
            <a:ext uri="{FF2B5EF4-FFF2-40B4-BE49-F238E27FC236}">
              <a16:creationId xmlns:a16="http://schemas.microsoft.com/office/drawing/2014/main" id="{00000000-0008-0000-0000-0000D1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34" name="TextBox 1233">
          <a:extLst>
            <a:ext uri="{FF2B5EF4-FFF2-40B4-BE49-F238E27FC236}">
              <a16:creationId xmlns:a16="http://schemas.microsoft.com/office/drawing/2014/main" id="{00000000-0008-0000-0000-0000D2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35" name="TextBox 1234">
          <a:extLst>
            <a:ext uri="{FF2B5EF4-FFF2-40B4-BE49-F238E27FC236}">
              <a16:creationId xmlns:a16="http://schemas.microsoft.com/office/drawing/2014/main" id="{00000000-0008-0000-0000-0000D3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36" name="TextBox 1235">
          <a:extLst>
            <a:ext uri="{FF2B5EF4-FFF2-40B4-BE49-F238E27FC236}">
              <a16:creationId xmlns:a16="http://schemas.microsoft.com/office/drawing/2014/main" id="{00000000-0008-0000-0000-0000D4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37" name="TextBox 1236">
          <a:extLst>
            <a:ext uri="{FF2B5EF4-FFF2-40B4-BE49-F238E27FC236}">
              <a16:creationId xmlns:a16="http://schemas.microsoft.com/office/drawing/2014/main" id="{00000000-0008-0000-0000-0000D5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38" name="TextBox 1237">
          <a:extLst>
            <a:ext uri="{FF2B5EF4-FFF2-40B4-BE49-F238E27FC236}">
              <a16:creationId xmlns:a16="http://schemas.microsoft.com/office/drawing/2014/main" id="{00000000-0008-0000-0000-0000D6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39" name="TextBox 1238">
          <a:extLst>
            <a:ext uri="{FF2B5EF4-FFF2-40B4-BE49-F238E27FC236}">
              <a16:creationId xmlns:a16="http://schemas.microsoft.com/office/drawing/2014/main" id="{00000000-0008-0000-0000-0000D7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40" name="TextBox 1239">
          <a:extLst>
            <a:ext uri="{FF2B5EF4-FFF2-40B4-BE49-F238E27FC236}">
              <a16:creationId xmlns:a16="http://schemas.microsoft.com/office/drawing/2014/main" id="{00000000-0008-0000-0000-0000D8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41" name="TextBox 1240">
          <a:extLst>
            <a:ext uri="{FF2B5EF4-FFF2-40B4-BE49-F238E27FC236}">
              <a16:creationId xmlns:a16="http://schemas.microsoft.com/office/drawing/2014/main" id="{00000000-0008-0000-0000-0000D9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42" name="TextBox 1241">
          <a:extLst>
            <a:ext uri="{FF2B5EF4-FFF2-40B4-BE49-F238E27FC236}">
              <a16:creationId xmlns:a16="http://schemas.microsoft.com/office/drawing/2014/main" id="{00000000-0008-0000-0000-0000DA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43" name="TextBox 1242">
          <a:extLst>
            <a:ext uri="{FF2B5EF4-FFF2-40B4-BE49-F238E27FC236}">
              <a16:creationId xmlns:a16="http://schemas.microsoft.com/office/drawing/2014/main" id="{00000000-0008-0000-0000-0000DB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44" name="TextBox 1243">
          <a:extLst>
            <a:ext uri="{FF2B5EF4-FFF2-40B4-BE49-F238E27FC236}">
              <a16:creationId xmlns:a16="http://schemas.microsoft.com/office/drawing/2014/main" id="{00000000-0008-0000-0000-0000DC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45" name="TextBox 1244">
          <a:extLst>
            <a:ext uri="{FF2B5EF4-FFF2-40B4-BE49-F238E27FC236}">
              <a16:creationId xmlns:a16="http://schemas.microsoft.com/office/drawing/2014/main" id="{00000000-0008-0000-0000-0000DD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46" name="TextBox 1245">
          <a:extLst>
            <a:ext uri="{FF2B5EF4-FFF2-40B4-BE49-F238E27FC236}">
              <a16:creationId xmlns:a16="http://schemas.microsoft.com/office/drawing/2014/main" id="{00000000-0008-0000-0000-0000DE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47" name="TextBox 1246">
          <a:extLst>
            <a:ext uri="{FF2B5EF4-FFF2-40B4-BE49-F238E27FC236}">
              <a16:creationId xmlns:a16="http://schemas.microsoft.com/office/drawing/2014/main" id="{00000000-0008-0000-0000-0000DF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48" name="TextBox 1247">
          <a:extLst>
            <a:ext uri="{FF2B5EF4-FFF2-40B4-BE49-F238E27FC236}">
              <a16:creationId xmlns:a16="http://schemas.microsoft.com/office/drawing/2014/main" id="{00000000-0008-0000-0000-0000E0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49" name="TextBox 1248">
          <a:extLst>
            <a:ext uri="{FF2B5EF4-FFF2-40B4-BE49-F238E27FC236}">
              <a16:creationId xmlns:a16="http://schemas.microsoft.com/office/drawing/2014/main" id="{00000000-0008-0000-0000-0000E1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50" name="TextBox 1249">
          <a:extLst>
            <a:ext uri="{FF2B5EF4-FFF2-40B4-BE49-F238E27FC236}">
              <a16:creationId xmlns:a16="http://schemas.microsoft.com/office/drawing/2014/main" id="{00000000-0008-0000-0000-0000E2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51" name="TextBox 1250">
          <a:extLst>
            <a:ext uri="{FF2B5EF4-FFF2-40B4-BE49-F238E27FC236}">
              <a16:creationId xmlns:a16="http://schemas.microsoft.com/office/drawing/2014/main" id="{00000000-0008-0000-0000-0000E3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52" name="TextBox 1251">
          <a:extLst>
            <a:ext uri="{FF2B5EF4-FFF2-40B4-BE49-F238E27FC236}">
              <a16:creationId xmlns:a16="http://schemas.microsoft.com/office/drawing/2014/main" id="{00000000-0008-0000-0000-0000E4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53" name="TextBox 1252">
          <a:extLst>
            <a:ext uri="{FF2B5EF4-FFF2-40B4-BE49-F238E27FC236}">
              <a16:creationId xmlns:a16="http://schemas.microsoft.com/office/drawing/2014/main" id="{00000000-0008-0000-0000-0000E5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54" name="TextBox 1253">
          <a:extLst>
            <a:ext uri="{FF2B5EF4-FFF2-40B4-BE49-F238E27FC236}">
              <a16:creationId xmlns:a16="http://schemas.microsoft.com/office/drawing/2014/main" id="{00000000-0008-0000-0000-0000E6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55" name="TextBox 1254">
          <a:extLst>
            <a:ext uri="{FF2B5EF4-FFF2-40B4-BE49-F238E27FC236}">
              <a16:creationId xmlns:a16="http://schemas.microsoft.com/office/drawing/2014/main" id="{00000000-0008-0000-0000-0000E7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56" name="TextBox 1255">
          <a:extLst>
            <a:ext uri="{FF2B5EF4-FFF2-40B4-BE49-F238E27FC236}">
              <a16:creationId xmlns:a16="http://schemas.microsoft.com/office/drawing/2014/main" id="{00000000-0008-0000-0000-0000E8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57" name="TextBox 1256">
          <a:extLst>
            <a:ext uri="{FF2B5EF4-FFF2-40B4-BE49-F238E27FC236}">
              <a16:creationId xmlns:a16="http://schemas.microsoft.com/office/drawing/2014/main" id="{00000000-0008-0000-0000-0000E9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58" name="TextBox 1257">
          <a:extLst>
            <a:ext uri="{FF2B5EF4-FFF2-40B4-BE49-F238E27FC236}">
              <a16:creationId xmlns:a16="http://schemas.microsoft.com/office/drawing/2014/main" id="{00000000-0008-0000-0000-0000EA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59" name="TextBox 1258">
          <a:extLst>
            <a:ext uri="{FF2B5EF4-FFF2-40B4-BE49-F238E27FC236}">
              <a16:creationId xmlns:a16="http://schemas.microsoft.com/office/drawing/2014/main" id="{00000000-0008-0000-0000-0000EB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60" name="TextBox 1259">
          <a:extLst>
            <a:ext uri="{FF2B5EF4-FFF2-40B4-BE49-F238E27FC236}">
              <a16:creationId xmlns:a16="http://schemas.microsoft.com/office/drawing/2014/main" id="{00000000-0008-0000-0000-0000EC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61" name="TextBox 1260">
          <a:extLst>
            <a:ext uri="{FF2B5EF4-FFF2-40B4-BE49-F238E27FC236}">
              <a16:creationId xmlns:a16="http://schemas.microsoft.com/office/drawing/2014/main" id="{00000000-0008-0000-0000-0000ED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62" name="TextBox 1261">
          <a:extLst>
            <a:ext uri="{FF2B5EF4-FFF2-40B4-BE49-F238E27FC236}">
              <a16:creationId xmlns:a16="http://schemas.microsoft.com/office/drawing/2014/main" id="{00000000-0008-0000-0000-0000EE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63" name="TextBox 1262">
          <a:extLst>
            <a:ext uri="{FF2B5EF4-FFF2-40B4-BE49-F238E27FC236}">
              <a16:creationId xmlns:a16="http://schemas.microsoft.com/office/drawing/2014/main" id="{00000000-0008-0000-0000-0000EF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64" name="TextBox 1263">
          <a:extLst>
            <a:ext uri="{FF2B5EF4-FFF2-40B4-BE49-F238E27FC236}">
              <a16:creationId xmlns:a16="http://schemas.microsoft.com/office/drawing/2014/main" id="{00000000-0008-0000-0000-0000F0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65" name="TextBox 1264">
          <a:extLst>
            <a:ext uri="{FF2B5EF4-FFF2-40B4-BE49-F238E27FC236}">
              <a16:creationId xmlns:a16="http://schemas.microsoft.com/office/drawing/2014/main" id="{00000000-0008-0000-0000-0000F1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66" name="TextBox 1265">
          <a:extLst>
            <a:ext uri="{FF2B5EF4-FFF2-40B4-BE49-F238E27FC236}">
              <a16:creationId xmlns:a16="http://schemas.microsoft.com/office/drawing/2014/main" id="{00000000-0008-0000-0000-0000F2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67" name="TextBox 1266">
          <a:extLst>
            <a:ext uri="{FF2B5EF4-FFF2-40B4-BE49-F238E27FC236}">
              <a16:creationId xmlns:a16="http://schemas.microsoft.com/office/drawing/2014/main" id="{00000000-0008-0000-0000-0000F3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68" name="TextBox 1267">
          <a:extLst>
            <a:ext uri="{FF2B5EF4-FFF2-40B4-BE49-F238E27FC236}">
              <a16:creationId xmlns:a16="http://schemas.microsoft.com/office/drawing/2014/main" id="{00000000-0008-0000-0000-0000F4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69" name="TextBox 1268">
          <a:extLst>
            <a:ext uri="{FF2B5EF4-FFF2-40B4-BE49-F238E27FC236}">
              <a16:creationId xmlns:a16="http://schemas.microsoft.com/office/drawing/2014/main" id="{00000000-0008-0000-0000-0000F5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70" name="TextBox 1269">
          <a:extLst>
            <a:ext uri="{FF2B5EF4-FFF2-40B4-BE49-F238E27FC236}">
              <a16:creationId xmlns:a16="http://schemas.microsoft.com/office/drawing/2014/main" id="{00000000-0008-0000-0000-0000F6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71" name="TextBox 1270">
          <a:extLst>
            <a:ext uri="{FF2B5EF4-FFF2-40B4-BE49-F238E27FC236}">
              <a16:creationId xmlns:a16="http://schemas.microsoft.com/office/drawing/2014/main" id="{00000000-0008-0000-0000-0000F7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72" name="TextBox 1271">
          <a:extLst>
            <a:ext uri="{FF2B5EF4-FFF2-40B4-BE49-F238E27FC236}">
              <a16:creationId xmlns:a16="http://schemas.microsoft.com/office/drawing/2014/main" id="{00000000-0008-0000-0000-0000F8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73" name="TextBox 1272">
          <a:extLst>
            <a:ext uri="{FF2B5EF4-FFF2-40B4-BE49-F238E27FC236}">
              <a16:creationId xmlns:a16="http://schemas.microsoft.com/office/drawing/2014/main" id="{00000000-0008-0000-0000-0000F9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74" name="TextBox 1273">
          <a:extLst>
            <a:ext uri="{FF2B5EF4-FFF2-40B4-BE49-F238E27FC236}">
              <a16:creationId xmlns:a16="http://schemas.microsoft.com/office/drawing/2014/main" id="{00000000-0008-0000-0000-0000FA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75" name="TextBox 1274">
          <a:extLst>
            <a:ext uri="{FF2B5EF4-FFF2-40B4-BE49-F238E27FC236}">
              <a16:creationId xmlns:a16="http://schemas.microsoft.com/office/drawing/2014/main" id="{00000000-0008-0000-0000-0000FB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76" name="TextBox 1275">
          <a:extLst>
            <a:ext uri="{FF2B5EF4-FFF2-40B4-BE49-F238E27FC236}">
              <a16:creationId xmlns:a16="http://schemas.microsoft.com/office/drawing/2014/main" id="{00000000-0008-0000-0000-0000FC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77" name="TextBox 1276">
          <a:extLst>
            <a:ext uri="{FF2B5EF4-FFF2-40B4-BE49-F238E27FC236}">
              <a16:creationId xmlns:a16="http://schemas.microsoft.com/office/drawing/2014/main" id="{00000000-0008-0000-0000-0000FD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78" name="TextBox 1277">
          <a:extLst>
            <a:ext uri="{FF2B5EF4-FFF2-40B4-BE49-F238E27FC236}">
              <a16:creationId xmlns:a16="http://schemas.microsoft.com/office/drawing/2014/main" id="{00000000-0008-0000-0000-0000FE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79" name="TextBox 1278">
          <a:extLst>
            <a:ext uri="{FF2B5EF4-FFF2-40B4-BE49-F238E27FC236}">
              <a16:creationId xmlns:a16="http://schemas.microsoft.com/office/drawing/2014/main" id="{00000000-0008-0000-0000-0000FF04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80" name="TextBox 1279">
          <a:extLst>
            <a:ext uri="{FF2B5EF4-FFF2-40B4-BE49-F238E27FC236}">
              <a16:creationId xmlns:a16="http://schemas.microsoft.com/office/drawing/2014/main" id="{00000000-0008-0000-0000-00000005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81" name="TextBox 1280">
          <a:extLst>
            <a:ext uri="{FF2B5EF4-FFF2-40B4-BE49-F238E27FC236}">
              <a16:creationId xmlns:a16="http://schemas.microsoft.com/office/drawing/2014/main" id="{00000000-0008-0000-0000-00000105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82" name="TextBox 1281">
          <a:extLst>
            <a:ext uri="{FF2B5EF4-FFF2-40B4-BE49-F238E27FC236}">
              <a16:creationId xmlns:a16="http://schemas.microsoft.com/office/drawing/2014/main" id="{00000000-0008-0000-0000-00000205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283" name="TextBox 1282">
          <a:extLst>
            <a:ext uri="{FF2B5EF4-FFF2-40B4-BE49-F238E27FC236}">
              <a16:creationId xmlns:a16="http://schemas.microsoft.com/office/drawing/2014/main" id="{00000000-0008-0000-0000-00000305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284" name="TextBox 1283">
          <a:extLst>
            <a:ext uri="{FF2B5EF4-FFF2-40B4-BE49-F238E27FC236}">
              <a16:creationId xmlns:a16="http://schemas.microsoft.com/office/drawing/2014/main" id="{00000000-0008-0000-0000-00000405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285" name="TextBox 1284">
          <a:extLst>
            <a:ext uri="{FF2B5EF4-FFF2-40B4-BE49-F238E27FC236}">
              <a16:creationId xmlns:a16="http://schemas.microsoft.com/office/drawing/2014/main" id="{00000000-0008-0000-0000-00000505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286" name="TextBox 1285">
          <a:extLst>
            <a:ext uri="{FF2B5EF4-FFF2-40B4-BE49-F238E27FC236}">
              <a16:creationId xmlns:a16="http://schemas.microsoft.com/office/drawing/2014/main" id="{00000000-0008-0000-0000-00000605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287" name="TextBox 1286">
          <a:extLst>
            <a:ext uri="{FF2B5EF4-FFF2-40B4-BE49-F238E27FC236}">
              <a16:creationId xmlns:a16="http://schemas.microsoft.com/office/drawing/2014/main" id="{00000000-0008-0000-0000-00000705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288" name="TextBox 1287">
          <a:extLst>
            <a:ext uri="{FF2B5EF4-FFF2-40B4-BE49-F238E27FC236}">
              <a16:creationId xmlns:a16="http://schemas.microsoft.com/office/drawing/2014/main" id="{00000000-0008-0000-0000-00000805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289" name="TextBox 1288">
          <a:extLst>
            <a:ext uri="{FF2B5EF4-FFF2-40B4-BE49-F238E27FC236}">
              <a16:creationId xmlns:a16="http://schemas.microsoft.com/office/drawing/2014/main" id="{00000000-0008-0000-0000-00000905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290" name="TextBox 1289">
          <a:extLst>
            <a:ext uri="{FF2B5EF4-FFF2-40B4-BE49-F238E27FC236}">
              <a16:creationId xmlns:a16="http://schemas.microsoft.com/office/drawing/2014/main" id="{00000000-0008-0000-0000-00000A05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291" name="TextBox 1290">
          <a:extLst>
            <a:ext uri="{FF2B5EF4-FFF2-40B4-BE49-F238E27FC236}">
              <a16:creationId xmlns:a16="http://schemas.microsoft.com/office/drawing/2014/main" id="{00000000-0008-0000-0000-00000B05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292" name="TextBox 1291">
          <a:extLst>
            <a:ext uri="{FF2B5EF4-FFF2-40B4-BE49-F238E27FC236}">
              <a16:creationId xmlns:a16="http://schemas.microsoft.com/office/drawing/2014/main" id="{00000000-0008-0000-0000-00000C05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293" name="TextBox 1292">
          <a:extLst>
            <a:ext uri="{FF2B5EF4-FFF2-40B4-BE49-F238E27FC236}">
              <a16:creationId xmlns:a16="http://schemas.microsoft.com/office/drawing/2014/main" id="{00000000-0008-0000-0000-00000D05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294" name="TextBox 1293">
          <a:extLst>
            <a:ext uri="{FF2B5EF4-FFF2-40B4-BE49-F238E27FC236}">
              <a16:creationId xmlns:a16="http://schemas.microsoft.com/office/drawing/2014/main" id="{00000000-0008-0000-0000-00000E05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295" name="TextBox 1294">
          <a:extLst>
            <a:ext uri="{FF2B5EF4-FFF2-40B4-BE49-F238E27FC236}">
              <a16:creationId xmlns:a16="http://schemas.microsoft.com/office/drawing/2014/main" id="{00000000-0008-0000-0000-00000F05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1296" name="TextBox 1295">
          <a:extLst>
            <a:ext uri="{FF2B5EF4-FFF2-40B4-BE49-F238E27FC236}">
              <a16:creationId xmlns:a16="http://schemas.microsoft.com/office/drawing/2014/main" id="{00000000-0008-0000-0000-00001005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1297" name="TextBox 1296">
          <a:extLst>
            <a:ext uri="{FF2B5EF4-FFF2-40B4-BE49-F238E27FC236}">
              <a16:creationId xmlns:a16="http://schemas.microsoft.com/office/drawing/2014/main" id="{00000000-0008-0000-0000-00001105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1298" name="TextBox 1297">
          <a:extLst>
            <a:ext uri="{FF2B5EF4-FFF2-40B4-BE49-F238E27FC236}">
              <a16:creationId xmlns:a16="http://schemas.microsoft.com/office/drawing/2014/main" id="{00000000-0008-0000-0000-00001205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1299" name="TextBox 1298">
          <a:extLst>
            <a:ext uri="{FF2B5EF4-FFF2-40B4-BE49-F238E27FC236}">
              <a16:creationId xmlns:a16="http://schemas.microsoft.com/office/drawing/2014/main" id="{00000000-0008-0000-0000-00001305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1300" name="TextBox 1299">
          <a:extLst>
            <a:ext uri="{FF2B5EF4-FFF2-40B4-BE49-F238E27FC236}">
              <a16:creationId xmlns:a16="http://schemas.microsoft.com/office/drawing/2014/main" id="{00000000-0008-0000-0000-00001405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1301" name="TextBox 1300">
          <a:extLst>
            <a:ext uri="{FF2B5EF4-FFF2-40B4-BE49-F238E27FC236}">
              <a16:creationId xmlns:a16="http://schemas.microsoft.com/office/drawing/2014/main" id="{00000000-0008-0000-0000-00001505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1302" name="TextBox 1301">
          <a:extLst>
            <a:ext uri="{FF2B5EF4-FFF2-40B4-BE49-F238E27FC236}">
              <a16:creationId xmlns:a16="http://schemas.microsoft.com/office/drawing/2014/main" id="{00000000-0008-0000-0000-00001605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1303" name="TextBox 1302">
          <a:extLst>
            <a:ext uri="{FF2B5EF4-FFF2-40B4-BE49-F238E27FC236}">
              <a16:creationId xmlns:a16="http://schemas.microsoft.com/office/drawing/2014/main" id="{00000000-0008-0000-0000-00001705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304" name="TextBox 1303">
          <a:extLst>
            <a:ext uri="{FF2B5EF4-FFF2-40B4-BE49-F238E27FC236}">
              <a16:creationId xmlns:a16="http://schemas.microsoft.com/office/drawing/2014/main" id="{00000000-0008-0000-0000-00001805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305" name="TextBox 1304">
          <a:extLst>
            <a:ext uri="{FF2B5EF4-FFF2-40B4-BE49-F238E27FC236}">
              <a16:creationId xmlns:a16="http://schemas.microsoft.com/office/drawing/2014/main" id="{00000000-0008-0000-0000-00001905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306" name="TextBox 1305">
          <a:extLst>
            <a:ext uri="{FF2B5EF4-FFF2-40B4-BE49-F238E27FC236}">
              <a16:creationId xmlns:a16="http://schemas.microsoft.com/office/drawing/2014/main" id="{00000000-0008-0000-0000-00001A05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307" name="TextBox 1306">
          <a:extLst>
            <a:ext uri="{FF2B5EF4-FFF2-40B4-BE49-F238E27FC236}">
              <a16:creationId xmlns:a16="http://schemas.microsoft.com/office/drawing/2014/main" id="{00000000-0008-0000-0000-00001B05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308" name="TextBox 1307">
          <a:extLst>
            <a:ext uri="{FF2B5EF4-FFF2-40B4-BE49-F238E27FC236}">
              <a16:creationId xmlns:a16="http://schemas.microsoft.com/office/drawing/2014/main" id="{00000000-0008-0000-0000-00001C05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309" name="TextBox 1308">
          <a:extLst>
            <a:ext uri="{FF2B5EF4-FFF2-40B4-BE49-F238E27FC236}">
              <a16:creationId xmlns:a16="http://schemas.microsoft.com/office/drawing/2014/main" id="{00000000-0008-0000-0000-00001D05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310" name="TextBox 1309">
          <a:extLst>
            <a:ext uri="{FF2B5EF4-FFF2-40B4-BE49-F238E27FC236}">
              <a16:creationId xmlns:a16="http://schemas.microsoft.com/office/drawing/2014/main" id="{00000000-0008-0000-0000-00001E05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311" name="TextBox 1310">
          <a:extLst>
            <a:ext uri="{FF2B5EF4-FFF2-40B4-BE49-F238E27FC236}">
              <a16:creationId xmlns:a16="http://schemas.microsoft.com/office/drawing/2014/main" id="{00000000-0008-0000-0000-00001F05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312" name="TextBox 1311">
          <a:extLst>
            <a:ext uri="{FF2B5EF4-FFF2-40B4-BE49-F238E27FC236}">
              <a16:creationId xmlns:a16="http://schemas.microsoft.com/office/drawing/2014/main" id="{00000000-0008-0000-0000-00002005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313" name="TextBox 1312">
          <a:extLst>
            <a:ext uri="{FF2B5EF4-FFF2-40B4-BE49-F238E27FC236}">
              <a16:creationId xmlns:a16="http://schemas.microsoft.com/office/drawing/2014/main" id="{00000000-0008-0000-0000-00002105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314" name="TextBox 1313">
          <a:extLst>
            <a:ext uri="{FF2B5EF4-FFF2-40B4-BE49-F238E27FC236}">
              <a16:creationId xmlns:a16="http://schemas.microsoft.com/office/drawing/2014/main" id="{00000000-0008-0000-0000-00002205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315" name="TextBox 1314">
          <a:extLst>
            <a:ext uri="{FF2B5EF4-FFF2-40B4-BE49-F238E27FC236}">
              <a16:creationId xmlns:a16="http://schemas.microsoft.com/office/drawing/2014/main" id="{00000000-0008-0000-0000-00002305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316" name="TextBox 1315">
          <a:extLst>
            <a:ext uri="{FF2B5EF4-FFF2-40B4-BE49-F238E27FC236}">
              <a16:creationId xmlns:a16="http://schemas.microsoft.com/office/drawing/2014/main" id="{00000000-0008-0000-0000-00002405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317" name="TextBox 1316">
          <a:extLst>
            <a:ext uri="{FF2B5EF4-FFF2-40B4-BE49-F238E27FC236}">
              <a16:creationId xmlns:a16="http://schemas.microsoft.com/office/drawing/2014/main" id="{00000000-0008-0000-0000-00002505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318" name="TextBox 1317">
          <a:extLst>
            <a:ext uri="{FF2B5EF4-FFF2-40B4-BE49-F238E27FC236}">
              <a16:creationId xmlns:a16="http://schemas.microsoft.com/office/drawing/2014/main" id="{00000000-0008-0000-0000-00002605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319" name="TextBox 1318">
          <a:extLst>
            <a:ext uri="{FF2B5EF4-FFF2-40B4-BE49-F238E27FC236}">
              <a16:creationId xmlns:a16="http://schemas.microsoft.com/office/drawing/2014/main" id="{00000000-0008-0000-0000-00002705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20" name="TextBox 1319">
          <a:extLst>
            <a:ext uri="{FF2B5EF4-FFF2-40B4-BE49-F238E27FC236}">
              <a16:creationId xmlns:a16="http://schemas.microsoft.com/office/drawing/2014/main" id="{00000000-0008-0000-0000-000028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21" name="TextBox 1320">
          <a:extLst>
            <a:ext uri="{FF2B5EF4-FFF2-40B4-BE49-F238E27FC236}">
              <a16:creationId xmlns:a16="http://schemas.microsoft.com/office/drawing/2014/main" id="{00000000-0008-0000-0000-000029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22" name="TextBox 1321">
          <a:extLst>
            <a:ext uri="{FF2B5EF4-FFF2-40B4-BE49-F238E27FC236}">
              <a16:creationId xmlns:a16="http://schemas.microsoft.com/office/drawing/2014/main" id="{00000000-0008-0000-0000-00002A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23" name="TextBox 1322">
          <a:extLst>
            <a:ext uri="{FF2B5EF4-FFF2-40B4-BE49-F238E27FC236}">
              <a16:creationId xmlns:a16="http://schemas.microsoft.com/office/drawing/2014/main" id="{00000000-0008-0000-0000-00002B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24" name="TextBox 1323">
          <a:extLst>
            <a:ext uri="{FF2B5EF4-FFF2-40B4-BE49-F238E27FC236}">
              <a16:creationId xmlns:a16="http://schemas.microsoft.com/office/drawing/2014/main" id="{00000000-0008-0000-0000-00002C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25" name="TextBox 1324">
          <a:extLst>
            <a:ext uri="{FF2B5EF4-FFF2-40B4-BE49-F238E27FC236}">
              <a16:creationId xmlns:a16="http://schemas.microsoft.com/office/drawing/2014/main" id="{00000000-0008-0000-0000-00002D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26" name="TextBox 1325">
          <a:extLst>
            <a:ext uri="{FF2B5EF4-FFF2-40B4-BE49-F238E27FC236}">
              <a16:creationId xmlns:a16="http://schemas.microsoft.com/office/drawing/2014/main" id="{00000000-0008-0000-0000-00002E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27" name="TextBox 1326">
          <a:extLst>
            <a:ext uri="{FF2B5EF4-FFF2-40B4-BE49-F238E27FC236}">
              <a16:creationId xmlns:a16="http://schemas.microsoft.com/office/drawing/2014/main" id="{00000000-0008-0000-0000-00002F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28" name="TextBox 1327">
          <a:extLst>
            <a:ext uri="{FF2B5EF4-FFF2-40B4-BE49-F238E27FC236}">
              <a16:creationId xmlns:a16="http://schemas.microsoft.com/office/drawing/2014/main" id="{00000000-0008-0000-0000-000030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29" name="TextBox 1328">
          <a:extLst>
            <a:ext uri="{FF2B5EF4-FFF2-40B4-BE49-F238E27FC236}">
              <a16:creationId xmlns:a16="http://schemas.microsoft.com/office/drawing/2014/main" id="{00000000-0008-0000-0000-000031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30" name="TextBox 1329">
          <a:extLst>
            <a:ext uri="{FF2B5EF4-FFF2-40B4-BE49-F238E27FC236}">
              <a16:creationId xmlns:a16="http://schemas.microsoft.com/office/drawing/2014/main" id="{00000000-0008-0000-0000-000032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31" name="TextBox 1330">
          <a:extLst>
            <a:ext uri="{FF2B5EF4-FFF2-40B4-BE49-F238E27FC236}">
              <a16:creationId xmlns:a16="http://schemas.microsoft.com/office/drawing/2014/main" id="{00000000-0008-0000-0000-000033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32" name="TextBox 1331">
          <a:extLst>
            <a:ext uri="{FF2B5EF4-FFF2-40B4-BE49-F238E27FC236}">
              <a16:creationId xmlns:a16="http://schemas.microsoft.com/office/drawing/2014/main" id="{00000000-0008-0000-0000-000034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33" name="TextBox 1332">
          <a:extLst>
            <a:ext uri="{FF2B5EF4-FFF2-40B4-BE49-F238E27FC236}">
              <a16:creationId xmlns:a16="http://schemas.microsoft.com/office/drawing/2014/main" id="{00000000-0008-0000-0000-000035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34" name="TextBox 1333">
          <a:extLst>
            <a:ext uri="{FF2B5EF4-FFF2-40B4-BE49-F238E27FC236}">
              <a16:creationId xmlns:a16="http://schemas.microsoft.com/office/drawing/2014/main" id="{00000000-0008-0000-0000-000036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35" name="TextBox 1334">
          <a:extLst>
            <a:ext uri="{FF2B5EF4-FFF2-40B4-BE49-F238E27FC236}">
              <a16:creationId xmlns:a16="http://schemas.microsoft.com/office/drawing/2014/main" id="{00000000-0008-0000-0000-000037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36" name="TextBox 1335">
          <a:extLst>
            <a:ext uri="{FF2B5EF4-FFF2-40B4-BE49-F238E27FC236}">
              <a16:creationId xmlns:a16="http://schemas.microsoft.com/office/drawing/2014/main" id="{00000000-0008-0000-0000-000038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37" name="TextBox 1336">
          <a:extLst>
            <a:ext uri="{FF2B5EF4-FFF2-40B4-BE49-F238E27FC236}">
              <a16:creationId xmlns:a16="http://schemas.microsoft.com/office/drawing/2014/main" id="{00000000-0008-0000-0000-000039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38" name="TextBox 1337">
          <a:extLst>
            <a:ext uri="{FF2B5EF4-FFF2-40B4-BE49-F238E27FC236}">
              <a16:creationId xmlns:a16="http://schemas.microsoft.com/office/drawing/2014/main" id="{00000000-0008-0000-0000-00003A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39" name="TextBox 1338">
          <a:extLst>
            <a:ext uri="{FF2B5EF4-FFF2-40B4-BE49-F238E27FC236}">
              <a16:creationId xmlns:a16="http://schemas.microsoft.com/office/drawing/2014/main" id="{00000000-0008-0000-0000-00003B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40" name="TextBox 1339">
          <a:extLst>
            <a:ext uri="{FF2B5EF4-FFF2-40B4-BE49-F238E27FC236}">
              <a16:creationId xmlns:a16="http://schemas.microsoft.com/office/drawing/2014/main" id="{00000000-0008-0000-0000-00003C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41" name="TextBox 1340">
          <a:extLst>
            <a:ext uri="{FF2B5EF4-FFF2-40B4-BE49-F238E27FC236}">
              <a16:creationId xmlns:a16="http://schemas.microsoft.com/office/drawing/2014/main" id="{00000000-0008-0000-0000-00003D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42" name="TextBox 1341">
          <a:extLst>
            <a:ext uri="{FF2B5EF4-FFF2-40B4-BE49-F238E27FC236}">
              <a16:creationId xmlns:a16="http://schemas.microsoft.com/office/drawing/2014/main" id="{00000000-0008-0000-0000-00003E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43" name="TextBox 1342">
          <a:extLst>
            <a:ext uri="{FF2B5EF4-FFF2-40B4-BE49-F238E27FC236}">
              <a16:creationId xmlns:a16="http://schemas.microsoft.com/office/drawing/2014/main" id="{00000000-0008-0000-0000-00003F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44" name="TextBox 1343">
          <a:extLst>
            <a:ext uri="{FF2B5EF4-FFF2-40B4-BE49-F238E27FC236}">
              <a16:creationId xmlns:a16="http://schemas.microsoft.com/office/drawing/2014/main" id="{00000000-0008-0000-0000-000040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45" name="TextBox 1344">
          <a:extLst>
            <a:ext uri="{FF2B5EF4-FFF2-40B4-BE49-F238E27FC236}">
              <a16:creationId xmlns:a16="http://schemas.microsoft.com/office/drawing/2014/main" id="{00000000-0008-0000-0000-000041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46" name="TextBox 1345">
          <a:extLst>
            <a:ext uri="{FF2B5EF4-FFF2-40B4-BE49-F238E27FC236}">
              <a16:creationId xmlns:a16="http://schemas.microsoft.com/office/drawing/2014/main" id="{00000000-0008-0000-0000-000042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47" name="TextBox 1346">
          <a:extLst>
            <a:ext uri="{FF2B5EF4-FFF2-40B4-BE49-F238E27FC236}">
              <a16:creationId xmlns:a16="http://schemas.microsoft.com/office/drawing/2014/main" id="{00000000-0008-0000-0000-000043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48" name="TextBox 1347">
          <a:extLst>
            <a:ext uri="{FF2B5EF4-FFF2-40B4-BE49-F238E27FC236}">
              <a16:creationId xmlns:a16="http://schemas.microsoft.com/office/drawing/2014/main" id="{00000000-0008-0000-0000-000044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49" name="TextBox 1348">
          <a:extLst>
            <a:ext uri="{FF2B5EF4-FFF2-40B4-BE49-F238E27FC236}">
              <a16:creationId xmlns:a16="http://schemas.microsoft.com/office/drawing/2014/main" id="{00000000-0008-0000-0000-000045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50" name="TextBox 1349">
          <a:extLst>
            <a:ext uri="{FF2B5EF4-FFF2-40B4-BE49-F238E27FC236}">
              <a16:creationId xmlns:a16="http://schemas.microsoft.com/office/drawing/2014/main" id="{00000000-0008-0000-0000-000046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1351" name="TextBox 1350">
          <a:extLst>
            <a:ext uri="{FF2B5EF4-FFF2-40B4-BE49-F238E27FC236}">
              <a16:creationId xmlns:a16="http://schemas.microsoft.com/office/drawing/2014/main" id="{00000000-0008-0000-0000-00004705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52" name="TextBox 1351">
          <a:extLst>
            <a:ext uri="{FF2B5EF4-FFF2-40B4-BE49-F238E27FC236}">
              <a16:creationId xmlns:a16="http://schemas.microsoft.com/office/drawing/2014/main" id="{00000000-0008-0000-0000-000048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53" name="TextBox 1352">
          <a:extLst>
            <a:ext uri="{FF2B5EF4-FFF2-40B4-BE49-F238E27FC236}">
              <a16:creationId xmlns:a16="http://schemas.microsoft.com/office/drawing/2014/main" id="{00000000-0008-0000-0000-000049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54" name="TextBox 1353">
          <a:extLst>
            <a:ext uri="{FF2B5EF4-FFF2-40B4-BE49-F238E27FC236}">
              <a16:creationId xmlns:a16="http://schemas.microsoft.com/office/drawing/2014/main" id="{00000000-0008-0000-0000-00004A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55" name="TextBox 1354">
          <a:extLst>
            <a:ext uri="{FF2B5EF4-FFF2-40B4-BE49-F238E27FC236}">
              <a16:creationId xmlns:a16="http://schemas.microsoft.com/office/drawing/2014/main" id="{00000000-0008-0000-0000-00004B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56" name="TextBox 1355">
          <a:extLst>
            <a:ext uri="{FF2B5EF4-FFF2-40B4-BE49-F238E27FC236}">
              <a16:creationId xmlns:a16="http://schemas.microsoft.com/office/drawing/2014/main" id="{00000000-0008-0000-0000-00004C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57" name="TextBox 1356">
          <a:extLst>
            <a:ext uri="{FF2B5EF4-FFF2-40B4-BE49-F238E27FC236}">
              <a16:creationId xmlns:a16="http://schemas.microsoft.com/office/drawing/2014/main" id="{00000000-0008-0000-0000-00004D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58" name="TextBox 1357">
          <a:extLst>
            <a:ext uri="{FF2B5EF4-FFF2-40B4-BE49-F238E27FC236}">
              <a16:creationId xmlns:a16="http://schemas.microsoft.com/office/drawing/2014/main" id="{00000000-0008-0000-0000-00004E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59" name="TextBox 1358">
          <a:extLst>
            <a:ext uri="{FF2B5EF4-FFF2-40B4-BE49-F238E27FC236}">
              <a16:creationId xmlns:a16="http://schemas.microsoft.com/office/drawing/2014/main" id="{00000000-0008-0000-0000-00004F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60" name="TextBox 1359">
          <a:extLst>
            <a:ext uri="{FF2B5EF4-FFF2-40B4-BE49-F238E27FC236}">
              <a16:creationId xmlns:a16="http://schemas.microsoft.com/office/drawing/2014/main" id="{00000000-0008-0000-0000-000050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61" name="TextBox 1360">
          <a:extLst>
            <a:ext uri="{FF2B5EF4-FFF2-40B4-BE49-F238E27FC236}">
              <a16:creationId xmlns:a16="http://schemas.microsoft.com/office/drawing/2014/main" id="{00000000-0008-0000-0000-000051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62" name="TextBox 1361">
          <a:extLst>
            <a:ext uri="{FF2B5EF4-FFF2-40B4-BE49-F238E27FC236}">
              <a16:creationId xmlns:a16="http://schemas.microsoft.com/office/drawing/2014/main" id="{00000000-0008-0000-0000-000052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63" name="TextBox 1362">
          <a:extLst>
            <a:ext uri="{FF2B5EF4-FFF2-40B4-BE49-F238E27FC236}">
              <a16:creationId xmlns:a16="http://schemas.microsoft.com/office/drawing/2014/main" id="{00000000-0008-0000-0000-000053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64" name="TextBox 1363">
          <a:extLst>
            <a:ext uri="{FF2B5EF4-FFF2-40B4-BE49-F238E27FC236}">
              <a16:creationId xmlns:a16="http://schemas.microsoft.com/office/drawing/2014/main" id="{00000000-0008-0000-0000-000054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65" name="TextBox 1364">
          <a:extLst>
            <a:ext uri="{FF2B5EF4-FFF2-40B4-BE49-F238E27FC236}">
              <a16:creationId xmlns:a16="http://schemas.microsoft.com/office/drawing/2014/main" id="{00000000-0008-0000-0000-000055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66" name="TextBox 1365">
          <a:extLst>
            <a:ext uri="{FF2B5EF4-FFF2-40B4-BE49-F238E27FC236}">
              <a16:creationId xmlns:a16="http://schemas.microsoft.com/office/drawing/2014/main" id="{00000000-0008-0000-0000-000056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67" name="TextBox 1366">
          <a:extLst>
            <a:ext uri="{FF2B5EF4-FFF2-40B4-BE49-F238E27FC236}">
              <a16:creationId xmlns:a16="http://schemas.microsoft.com/office/drawing/2014/main" id="{00000000-0008-0000-0000-000057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68" name="TextBox 1367">
          <a:extLst>
            <a:ext uri="{FF2B5EF4-FFF2-40B4-BE49-F238E27FC236}">
              <a16:creationId xmlns:a16="http://schemas.microsoft.com/office/drawing/2014/main" id="{00000000-0008-0000-0000-000058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69" name="TextBox 1368">
          <a:extLst>
            <a:ext uri="{FF2B5EF4-FFF2-40B4-BE49-F238E27FC236}">
              <a16:creationId xmlns:a16="http://schemas.microsoft.com/office/drawing/2014/main" id="{00000000-0008-0000-0000-000059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70" name="TextBox 1369">
          <a:extLst>
            <a:ext uri="{FF2B5EF4-FFF2-40B4-BE49-F238E27FC236}">
              <a16:creationId xmlns:a16="http://schemas.microsoft.com/office/drawing/2014/main" id="{00000000-0008-0000-0000-00005A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71" name="TextBox 1370">
          <a:extLst>
            <a:ext uri="{FF2B5EF4-FFF2-40B4-BE49-F238E27FC236}">
              <a16:creationId xmlns:a16="http://schemas.microsoft.com/office/drawing/2014/main" id="{00000000-0008-0000-0000-00005B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72" name="TextBox 1371">
          <a:extLst>
            <a:ext uri="{FF2B5EF4-FFF2-40B4-BE49-F238E27FC236}">
              <a16:creationId xmlns:a16="http://schemas.microsoft.com/office/drawing/2014/main" id="{00000000-0008-0000-0000-00005C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73" name="TextBox 1372">
          <a:extLst>
            <a:ext uri="{FF2B5EF4-FFF2-40B4-BE49-F238E27FC236}">
              <a16:creationId xmlns:a16="http://schemas.microsoft.com/office/drawing/2014/main" id="{00000000-0008-0000-0000-00005D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74" name="TextBox 1373">
          <a:extLst>
            <a:ext uri="{FF2B5EF4-FFF2-40B4-BE49-F238E27FC236}">
              <a16:creationId xmlns:a16="http://schemas.microsoft.com/office/drawing/2014/main" id="{00000000-0008-0000-0000-00005E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75" name="TextBox 1374">
          <a:extLst>
            <a:ext uri="{FF2B5EF4-FFF2-40B4-BE49-F238E27FC236}">
              <a16:creationId xmlns:a16="http://schemas.microsoft.com/office/drawing/2014/main" id="{00000000-0008-0000-0000-00005F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76" name="TextBox 1375">
          <a:extLst>
            <a:ext uri="{FF2B5EF4-FFF2-40B4-BE49-F238E27FC236}">
              <a16:creationId xmlns:a16="http://schemas.microsoft.com/office/drawing/2014/main" id="{00000000-0008-0000-0000-000060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77" name="TextBox 1376">
          <a:extLst>
            <a:ext uri="{FF2B5EF4-FFF2-40B4-BE49-F238E27FC236}">
              <a16:creationId xmlns:a16="http://schemas.microsoft.com/office/drawing/2014/main" id="{00000000-0008-0000-0000-000061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78" name="TextBox 1377">
          <a:extLst>
            <a:ext uri="{FF2B5EF4-FFF2-40B4-BE49-F238E27FC236}">
              <a16:creationId xmlns:a16="http://schemas.microsoft.com/office/drawing/2014/main" id="{00000000-0008-0000-0000-000062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79" name="TextBox 1378">
          <a:extLst>
            <a:ext uri="{FF2B5EF4-FFF2-40B4-BE49-F238E27FC236}">
              <a16:creationId xmlns:a16="http://schemas.microsoft.com/office/drawing/2014/main" id="{00000000-0008-0000-0000-000063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80" name="TextBox 1379">
          <a:extLst>
            <a:ext uri="{FF2B5EF4-FFF2-40B4-BE49-F238E27FC236}">
              <a16:creationId xmlns:a16="http://schemas.microsoft.com/office/drawing/2014/main" id="{00000000-0008-0000-0000-000064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81" name="TextBox 1380">
          <a:extLst>
            <a:ext uri="{FF2B5EF4-FFF2-40B4-BE49-F238E27FC236}">
              <a16:creationId xmlns:a16="http://schemas.microsoft.com/office/drawing/2014/main" id="{00000000-0008-0000-0000-000065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82" name="TextBox 1381">
          <a:extLst>
            <a:ext uri="{FF2B5EF4-FFF2-40B4-BE49-F238E27FC236}">
              <a16:creationId xmlns:a16="http://schemas.microsoft.com/office/drawing/2014/main" id="{00000000-0008-0000-0000-000066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83" name="TextBox 1382">
          <a:extLst>
            <a:ext uri="{FF2B5EF4-FFF2-40B4-BE49-F238E27FC236}">
              <a16:creationId xmlns:a16="http://schemas.microsoft.com/office/drawing/2014/main" id="{00000000-0008-0000-0000-000067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84" name="TextBox 1383">
          <a:extLst>
            <a:ext uri="{FF2B5EF4-FFF2-40B4-BE49-F238E27FC236}">
              <a16:creationId xmlns:a16="http://schemas.microsoft.com/office/drawing/2014/main" id="{00000000-0008-0000-0000-000068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1385" name="TextBox 1384">
          <a:extLst>
            <a:ext uri="{FF2B5EF4-FFF2-40B4-BE49-F238E27FC236}">
              <a16:creationId xmlns:a16="http://schemas.microsoft.com/office/drawing/2014/main" id="{00000000-0008-0000-0000-00006905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386" name="TextBox 1385">
          <a:extLst>
            <a:ext uri="{FF2B5EF4-FFF2-40B4-BE49-F238E27FC236}">
              <a16:creationId xmlns:a16="http://schemas.microsoft.com/office/drawing/2014/main" id="{00000000-0008-0000-0000-00006A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387" name="TextBox 1386">
          <a:extLst>
            <a:ext uri="{FF2B5EF4-FFF2-40B4-BE49-F238E27FC236}">
              <a16:creationId xmlns:a16="http://schemas.microsoft.com/office/drawing/2014/main" id="{00000000-0008-0000-0000-00006B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388" name="TextBox 1387">
          <a:extLst>
            <a:ext uri="{FF2B5EF4-FFF2-40B4-BE49-F238E27FC236}">
              <a16:creationId xmlns:a16="http://schemas.microsoft.com/office/drawing/2014/main" id="{00000000-0008-0000-0000-00006C05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389" name="TextBox 1388">
          <a:extLst>
            <a:ext uri="{FF2B5EF4-FFF2-40B4-BE49-F238E27FC236}">
              <a16:creationId xmlns:a16="http://schemas.microsoft.com/office/drawing/2014/main" id="{00000000-0008-0000-0000-00006D05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390" name="TextBox 1389">
          <a:extLst>
            <a:ext uri="{FF2B5EF4-FFF2-40B4-BE49-F238E27FC236}">
              <a16:creationId xmlns:a16="http://schemas.microsoft.com/office/drawing/2014/main" id="{00000000-0008-0000-0000-00006E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391" name="TextBox 1390">
          <a:extLst>
            <a:ext uri="{FF2B5EF4-FFF2-40B4-BE49-F238E27FC236}">
              <a16:creationId xmlns:a16="http://schemas.microsoft.com/office/drawing/2014/main" id="{00000000-0008-0000-0000-00006F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392" name="TextBox 1391">
          <a:extLst>
            <a:ext uri="{FF2B5EF4-FFF2-40B4-BE49-F238E27FC236}">
              <a16:creationId xmlns:a16="http://schemas.microsoft.com/office/drawing/2014/main" id="{00000000-0008-0000-0000-000070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393" name="TextBox 1392">
          <a:extLst>
            <a:ext uri="{FF2B5EF4-FFF2-40B4-BE49-F238E27FC236}">
              <a16:creationId xmlns:a16="http://schemas.microsoft.com/office/drawing/2014/main" id="{00000000-0008-0000-0000-000071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394" name="TextBox 1393">
          <a:extLst>
            <a:ext uri="{FF2B5EF4-FFF2-40B4-BE49-F238E27FC236}">
              <a16:creationId xmlns:a16="http://schemas.microsoft.com/office/drawing/2014/main" id="{00000000-0008-0000-0000-000072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395" name="TextBox 1394">
          <a:extLst>
            <a:ext uri="{FF2B5EF4-FFF2-40B4-BE49-F238E27FC236}">
              <a16:creationId xmlns:a16="http://schemas.microsoft.com/office/drawing/2014/main" id="{00000000-0008-0000-0000-000073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396" name="TextBox 1395">
          <a:extLst>
            <a:ext uri="{FF2B5EF4-FFF2-40B4-BE49-F238E27FC236}">
              <a16:creationId xmlns:a16="http://schemas.microsoft.com/office/drawing/2014/main" id="{00000000-0008-0000-0000-000074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397" name="TextBox 1396">
          <a:extLst>
            <a:ext uri="{FF2B5EF4-FFF2-40B4-BE49-F238E27FC236}">
              <a16:creationId xmlns:a16="http://schemas.microsoft.com/office/drawing/2014/main" id="{00000000-0008-0000-0000-000075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398" name="TextBox 1397">
          <a:extLst>
            <a:ext uri="{FF2B5EF4-FFF2-40B4-BE49-F238E27FC236}">
              <a16:creationId xmlns:a16="http://schemas.microsoft.com/office/drawing/2014/main" id="{00000000-0008-0000-0000-000076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399" name="TextBox 1398">
          <a:extLst>
            <a:ext uri="{FF2B5EF4-FFF2-40B4-BE49-F238E27FC236}">
              <a16:creationId xmlns:a16="http://schemas.microsoft.com/office/drawing/2014/main" id="{00000000-0008-0000-0000-000077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00" name="TextBox 1399">
          <a:extLst>
            <a:ext uri="{FF2B5EF4-FFF2-40B4-BE49-F238E27FC236}">
              <a16:creationId xmlns:a16="http://schemas.microsoft.com/office/drawing/2014/main" id="{00000000-0008-0000-0000-000078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01" name="TextBox 1400">
          <a:extLst>
            <a:ext uri="{FF2B5EF4-FFF2-40B4-BE49-F238E27FC236}">
              <a16:creationId xmlns:a16="http://schemas.microsoft.com/office/drawing/2014/main" id="{00000000-0008-0000-0000-000079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02" name="TextBox 1401">
          <a:extLst>
            <a:ext uri="{FF2B5EF4-FFF2-40B4-BE49-F238E27FC236}">
              <a16:creationId xmlns:a16="http://schemas.microsoft.com/office/drawing/2014/main" id="{00000000-0008-0000-0000-00007A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03" name="TextBox 1402">
          <a:extLst>
            <a:ext uri="{FF2B5EF4-FFF2-40B4-BE49-F238E27FC236}">
              <a16:creationId xmlns:a16="http://schemas.microsoft.com/office/drawing/2014/main" id="{00000000-0008-0000-0000-00007B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04" name="TextBox 1403">
          <a:extLst>
            <a:ext uri="{FF2B5EF4-FFF2-40B4-BE49-F238E27FC236}">
              <a16:creationId xmlns:a16="http://schemas.microsoft.com/office/drawing/2014/main" id="{00000000-0008-0000-0000-00007C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05" name="TextBox 1404">
          <a:extLst>
            <a:ext uri="{FF2B5EF4-FFF2-40B4-BE49-F238E27FC236}">
              <a16:creationId xmlns:a16="http://schemas.microsoft.com/office/drawing/2014/main" id="{00000000-0008-0000-0000-00007D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06" name="TextBox 1405">
          <a:extLst>
            <a:ext uri="{FF2B5EF4-FFF2-40B4-BE49-F238E27FC236}">
              <a16:creationId xmlns:a16="http://schemas.microsoft.com/office/drawing/2014/main" id="{00000000-0008-0000-0000-00007E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07" name="TextBox 1406">
          <a:extLst>
            <a:ext uri="{FF2B5EF4-FFF2-40B4-BE49-F238E27FC236}">
              <a16:creationId xmlns:a16="http://schemas.microsoft.com/office/drawing/2014/main" id="{00000000-0008-0000-0000-00007F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08" name="TextBox 1407">
          <a:extLst>
            <a:ext uri="{FF2B5EF4-FFF2-40B4-BE49-F238E27FC236}">
              <a16:creationId xmlns:a16="http://schemas.microsoft.com/office/drawing/2014/main" id="{00000000-0008-0000-0000-000080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09" name="TextBox 1408">
          <a:extLst>
            <a:ext uri="{FF2B5EF4-FFF2-40B4-BE49-F238E27FC236}">
              <a16:creationId xmlns:a16="http://schemas.microsoft.com/office/drawing/2014/main" id="{00000000-0008-0000-0000-000081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10" name="TextBox 1409">
          <a:extLst>
            <a:ext uri="{FF2B5EF4-FFF2-40B4-BE49-F238E27FC236}">
              <a16:creationId xmlns:a16="http://schemas.microsoft.com/office/drawing/2014/main" id="{00000000-0008-0000-0000-000082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11" name="TextBox 1410">
          <a:extLst>
            <a:ext uri="{FF2B5EF4-FFF2-40B4-BE49-F238E27FC236}">
              <a16:creationId xmlns:a16="http://schemas.microsoft.com/office/drawing/2014/main" id="{00000000-0008-0000-0000-000083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12" name="TextBox 1411">
          <a:extLst>
            <a:ext uri="{FF2B5EF4-FFF2-40B4-BE49-F238E27FC236}">
              <a16:creationId xmlns:a16="http://schemas.microsoft.com/office/drawing/2014/main" id="{00000000-0008-0000-0000-000084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13" name="TextBox 1412">
          <a:extLst>
            <a:ext uri="{FF2B5EF4-FFF2-40B4-BE49-F238E27FC236}">
              <a16:creationId xmlns:a16="http://schemas.microsoft.com/office/drawing/2014/main" id="{00000000-0008-0000-0000-000085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14" name="TextBox 1413">
          <a:extLst>
            <a:ext uri="{FF2B5EF4-FFF2-40B4-BE49-F238E27FC236}">
              <a16:creationId xmlns:a16="http://schemas.microsoft.com/office/drawing/2014/main" id="{00000000-0008-0000-0000-000086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15" name="TextBox 1414">
          <a:extLst>
            <a:ext uri="{FF2B5EF4-FFF2-40B4-BE49-F238E27FC236}">
              <a16:creationId xmlns:a16="http://schemas.microsoft.com/office/drawing/2014/main" id="{00000000-0008-0000-0000-000087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16" name="TextBox 1415">
          <a:extLst>
            <a:ext uri="{FF2B5EF4-FFF2-40B4-BE49-F238E27FC236}">
              <a16:creationId xmlns:a16="http://schemas.microsoft.com/office/drawing/2014/main" id="{00000000-0008-0000-0000-000088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17" name="TextBox 1416">
          <a:extLst>
            <a:ext uri="{FF2B5EF4-FFF2-40B4-BE49-F238E27FC236}">
              <a16:creationId xmlns:a16="http://schemas.microsoft.com/office/drawing/2014/main" id="{00000000-0008-0000-0000-000089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18" name="TextBox 1417">
          <a:extLst>
            <a:ext uri="{FF2B5EF4-FFF2-40B4-BE49-F238E27FC236}">
              <a16:creationId xmlns:a16="http://schemas.microsoft.com/office/drawing/2014/main" id="{00000000-0008-0000-0000-00008A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19" name="TextBox 1418">
          <a:extLst>
            <a:ext uri="{FF2B5EF4-FFF2-40B4-BE49-F238E27FC236}">
              <a16:creationId xmlns:a16="http://schemas.microsoft.com/office/drawing/2014/main" id="{00000000-0008-0000-0000-00008B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20" name="TextBox 1419">
          <a:extLst>
            <a:ext uri="{FF2B5EF4-FFF2-40B4-BE49-F238E27FC236}">
              <a16:creationId xmlns:a16="http://schemas.microsoft.com/office/drawing/2014/main" id="{00000000-0008-0000-0000-00008C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21" name="TextBox 1420">
          <a:extLst>
            <a:ext uri="{FF2B5EF4-FFF2-40B4-BE49-F238E27FC236}">
              <a16:creationId xmlns:a16="http://schemas.microsoft.com/office/drawing/2014/main" id="{00000000-0008-0000-0000-00008D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22" name="TextBox 1421">
          <a:extLst>
            <a:ext uri="{FF2B5EF4-FFF2-40B4-BE49-F238E27FC236}">
              <a16:creationId xmlns:a16="http://schemas.microsoft.com/office/drawing/2014/main" id="{00000000-0008-0000-0000-00008E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23" name="TextBox 1422">
          <a:extLst>
            <a:ext uri="{FF2B5EF4-FFF2-40B4-BE49-F238E27FC236}">
              <a16:creationId xmlns:a16="http://schemas.microsoft.com/office/drawing/2014/main" id="{00000000-0008-0000-0000-00008F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24" name="TextBox 1423">
          <a:extLst>
            <a:ext uri="{FF2B5EF4-FFF2-40B4-BE49-F238E27FC236}">
              <a16:creationId xmlns:a16="http://schemas.microsoft.com/office/drawing/2014/main" id="{00000000-0008-0000-0000-000090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25" name="TextBox 1424">
          <a:extLst>
            <a:ext uri="{FF2B5EF4-FFF2-40B4-BE49-F238E27FC236}">
              <a16:creationId xmlns:a16="http://schemas.microsoft.com/office/drawing/2014/main" id="{00000000-0008-0000-0000-000091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26" name="TextBox 1425">
          <a:extLst>
            <a:ext uri="{FF2B5EF4-FFF2-40B4-BE49-F238E27FC236}">
              <a16:creationId xmlns:a16="http://schemas.microsoft.com/office/drawing/2014/main" id="{00000000-0008-0000-0000-000092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27" name="TextBox 1426">
          <a:extLst>
            <a:ext uri="{FF2B5EF4-FFF2-40B4-BE49-F238E27FC236}">
              <a16:creationId xmlns:a16="http://schemas.microsoft.com/office/drawing/2014/main" id="{00000000-0008-0000-0000-000093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28" name="TextBox 1427">
          <a:extLst>
            <a:ext uri="{FF2B5EF4-FFF2-40B4-BE49-F238E27FC236}">
              <a16:creationId xmlns:a16="http://schemas.microsoft.com/office/drawing/2014/main" id="{00000000-0008-0000-0000-000094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29" name="TextBox 1428">
          <a:extLst>
            <a:ext uri="{FF2B5EF4-FFF2-40B4-BE49-F238E27FC236}">
              <a16:creationId xmlns:a16="http://schemas.microsoft.com/office/drawing/2014/main" id="{00000000-0008-0000-0000-000095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30" name="TextBox 1429">
          <a:extLst>
            <a:ext uri="{FF2B5EF4-FFF2-40B4-BE49-F238E27FC236}">
              <a16:creationId xmlns:a16="http://schemas.microsoft.com/office/drawing/2014/main" id="{00000000-0008-0000-0000-000096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31" name="TextBox 1430">
          <a:extLst>
            <a:ext uri="{FF2B5EF4-FFF2-40B4-BE49-F238E27FC236}">
              <a16:creationId xmlns:a16="http://schemas.microsoft.com/office/drawing/2014/main" id="{00000000-0008-0000-0000-000097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32" name="TextBox 1431">
          <a:extLst>
            <a:ext uri="{FF2B5EF4-FFF2-40B4-BE49-F238E27FC236}">
              <a16:creationId xmlns:a16="http://schemas.microsoft.com/office/drawing/2014/main" id="{00000000-0008-0000-0000-000098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33" name="TextBox 1432">
          <a:extLst>
            <a:ext uri="{FF2B5EF4-FFF2-40B4-BE49-F238E27FC236}">
              <a16:creationId xmlns:a16="http://schemas.microsoft.com/office/drawing/2014/main" id="{00000000-0008-0000-0000-000099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34" name="TextBox 1433">
          <a:extLst>
            <a:ext uri="{FF2B5EF4-FFF2-40B4-BE49-F238E27FC236}">
              <a16:creationId xmlns:a16="http://schemas.microsoft.com/office/drawing/2014/main" id="{00000000-0008-0000-0000-00009A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35" name="TextBox 1434">
          <a:extLst>
            <a:ext uri="{FF2B5EF4-FFF2-40B4-BE49-F238E27FC236}">
              <a16:creationId xmlns:a16="http://schemas.microsoft.com/office/drawing/2014/main" id="{00000000-0008-0000-0000-00009B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36" name="TextBox 1435">
          <a:extLst>
            <a:ext uri="{FF2B5EF4-FFF2-40B4-BE49-F238E27FC236}">
              <a16:creationId xmlns:a16="http://schemas.microsoft.com/office/drawing/2014/main" id="{00000000-0008-0000-0000-00009C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37" name="TextBox 1436">
          <a:extLst>
            <a:ext uri="{FF2B5EF4-FFF2-40B4-BE49-F238E27FC236}">
              <a16:creationId xmlns:a16="http://schemas.microsoft.com/office/drawing/2014/main" id="{00000000-0008-0000-0000-00009D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38" name="TextBox 1437">
          <a:extLst>
            <a:ext uri="{FF2B5EF4-FFF2-40B4-BE49-F238E27FC236}">
              <a16:creationId xmlns:a16="http://schemas.microsoft.com/office/drawing/2014/main" id="{00000000-0008-0000-0000-00009E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39" name="TextBox 1438">
          <a:extLst>
            <a:ext uri="{FF2B5EF4-FFF2-40B4-BE49-F238E27FC236}">
              <a16:creationId xmlns:a16="http://schemas.microsoft.com/office/drawing/2014/main" id="{00000000-0008-0000-0000-00009F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40" name="TextBox 1439">
          <a:extLst>
            <a:ext uri="{FF2B5EF4-FFF2-40B4-BE49-F238E27FC236}">
              <a16:creationId xmlns:a16="http://schemas.microsoft.com/office/drawing/2014/main" id="{00000000-0008-0000-0000-0000A0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41" name="TextBox 1440">
          <a:extLst>
            <a:ext uri="{FF2B5EF4-FFF2-40B4-BE49-F238E27FC236}">
              <a16:creationId xmlns:a16="http://schemas.microsoft.com/office/drawing/2014/main" id="{00000000-0008-0000-0000-0000A1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42" name="TextBox 1441">
          <a:extLst>
            <a:ext uri="{FF2B5EF4-FFF2-40B4-BE49-F238E27FC236}">
              <a16:creationId xmlns:a16="http://schemas.microsoft.com/office/drawing/2014/main" id="{00000000-0008-0000-0000-0000A2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43" name="TextBox 1442">
          <a:extLst>
            <a:ext uri="{FF2B5EF4-FFF2-40B4-BE49-F238E27FC236}">
              <a16:creationId xmlns:a16="http://schemas.microsoft.com/office/drawing/2014/main" id="{00000000-0008-0000-0000-0000A3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44" name="TextBox 1443">
          <a:extLst>
            <a:ext uri="{FF2B5EF4-FFF2-40B4-BE49-F238E27FC236}">
              <a16:creationId xmlns:a16="http://schemas.microsoft.com/office/drawing/2014/main" id="{00000000-0008-0000-0000-0000A4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45" name="TextBox 1444">
          <a:extLst>
            <a:ext uri="{FF2B5EF4-FFF2-40B4-BE49-F238E27FC236}">
              <a16:creationId xmlns:a16="http://schemas.microsoft.com/office/drawing/2014/main" id="{00000000-0008-0000-0000-0000A5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46" name="TextBox 1445">
          <a:extLst>
            <a:ext uri="{FF2B5EF4-FFF2-40B4-BE49-F238E27FC236}">
              <a16:creationId xmlns:a16="http://schemas.microsoft.com/office/drawing/2014/main" id="{00000000-0008-0000-0000-0000A6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47" name="TextBox 1446">
          <a:extLst>
            <a:ext uri="{FF2B5EF4-FFF2-40B4-BE49-F238E27FC236}">
              <a16:creationId xmlns:a16="http://schemas.microsoft.com/office/drawing/2014/main" id="{00000000-0008-0000-0000-0000A7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48" name="TextBox 1447">
          <a:extLst>
            <a:ext uri="{FF2B5EF4-FFF2-40B4-BE49-F238E27FC236}">
              <a16:creationId xmlns:a16="http://schemas.microsoft.com/office/drawing/2014/main" id="{00000000-0008-0000-0000-0000A8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49" name="TextBox 1448">
          <a:extLst>
            <a:ext uri="{FF2B5EF4-FFF2-40B4-BE49-F238E27FC236}">
              <a16:creationId xmlns:a16="http://schemas.microsoft.com/office/drawing/2014/main" id="{00000000-0008-0000-0000-0000A9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50" name="TextBox 1449">
          <a:extLst>
            <a:ext uri="{FF2B5EF4-FFF2-40B4-BE49-F238E27FC236}">
              <a16:creationId xmlns:a16="http://schemas.microsoft.com/office/drawing/2014/main" id="{00000000-0008-0000-0000-0000AA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51" name="TextBox 1450">
          <a:extLst>
            <a:ext uri="{FF2B5EF4-FFF2-40B4-BE49-F238E27FC236}">
              <a16:creationId xmlns:a16="http://schemas.microsoft.com/office/drawing/2014/main" id="{00000000-0008-0000-0000-0000AB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52" name="TextBox 1451">
          <a:extLst>
            <a:ext uri="{FF2B5EF4-FFF2-40B4-BE49-F238E27FC236}">
              <a16:creationId xmlns:a16="http://schemas.microsoft.com/office/drawing/2014/main" id="{00000000-0008-0000-0000-0000AC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53" name="TextBox 1452">
          <a:extLst>
            <a:ext uri="{FF2B5EF4-FFF2-40B4-BE49-F238E27FC236}">
              <a16:creationId xmlns:a16="http://schemas.microsoft.com/office/drawing/2014/main" id="{00000000-0008-0000-0000-0000AD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54" name="TextBox 1453">
          <a:extLst>
            <a:ext uri="{FF2B5EF4-FFF2-40B4-BE49-F238E27FC236}">
              <a16:creationId xmlns:a16="http://schemas.microsoft.com/office/drawing/2014/main" id="{00000000-0008-0000-0000-0000AE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55" name="TextBox 1454">
          <a:extLst>
            <a:ext uri="{FF2B5EF4-FFF2-40B4-BE49-F238E27FC236}">
              <a16:creationId xmlns:a16="http://schemas.microsoft.com/office/drawing/2014/main" id="{00000000-0008-0000-0000-0000AF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56" name="TextBox 1455">
          <a:extLst>
            <a:ext uri="{FF2B5EF4-FFF2-40B4-BE49-F238E27FC236}">
              <a16:creationId xmlns:a16="http://schemas.microsoft.com/office/drawing/2014/main" id="{00000000-0008-0000-0000-0000B0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57" name="TextBox 1456">
          <a:extLst>
            <a:ext uri="{FF2B5EF4-FFF2-40B4-BE49-F238E27FC236}">
              <a16:creationId xmlns:a16="http://schemas.microsoft.com/office/drawing/2014/main" id="{00000000-0008-0000-0000-0000B1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58" name="TextBox 1457">
          <a:extLst>
            <a:ext uri="{FF2B5EF4-FFF2-40B4-BE49-F238E27FC236}">
              <a16:creationId xmlns:a16="http://schemas.microsoft.com/office/drawing/2014/main" id="{00000000-0008-0000-0000-0000B2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59" name="TextBox 1458">
          <a:extLst>
            <a:ext uri="{FF2B5EF4-FFF2-40B4-BE49-F238E27FC236}">
              <a16:creationId xmlns:a16="http://schemas.microsoft.com/office/drawing/2014/main" id="{00000000-0008-0000-0000-0000B3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60" name="TextBox 1459">
          <a:extLst>
            <a:ext uri="{FF2B5EF4-FFF2-40B4-BE49-F238E27FC236}">
              <a16:creationId xmlns:a16="http://schemas.microsoft.com/office/drawing/2014/main" id="{00000000-0008-0000-0000-0000B4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61" name="TextBox 1460">
          <a:extLst>
            <a:ext uri="{FF2B5EF4-FFF2-40B4-BE49-F238E27FC236}">
              <a16:creationId xmlns:a16="http://schemas.microsoft.com/office/drawing/2014/main" id="{00000000-0008-0000-0000-0000B5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62" name="TextBox 1461">
          <a:extLst>
            <a:ext uri="{FF2B5EF4-FFF2-40B4-BE49-F238E27FC236}">
              <a16:creationId xmlns:a16="http://schemas.microsoft.com/office/drawing/2014/main" id="{00000000-0008-0000-0000-0000B6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63" name="TextBox 1462">
          <a:extLst>
            <a:ext uri="{FF2B5EF4-FFF2-40B4-BE49-F238E27FC236}">
              <a16:creationId xmlns:a16="http://schemas.microsoft.com/office/drawing/2014/main" id="{00000000-0008-0000-0000-0000B7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64" name="TextBox 1463">
          <a:extLst>
            <a:ext uri="{FF2B5EF4-FFF2-40B4-BE49-F238E27FC236}">
              <a16:creationId xmlns:a16="http://schemas.microsoft.com/office/drawing/2014/main" id="{00000000-0008-0000-0000-0000B8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465" name="TextBox 1464">
          <a:extLst>
            <a:ext uri="{FF2B5EF4-FFF2-40B4-BE49-F238E27FC236}">
              <a16:creationId xmlns:a16="http://schemas.microsoft.com/office/drawing/2014/main" id="{00000000-0008-0000-0000-0000B905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66" name="TextBox 1465">
          <a:extLst>
            <a:ext uri="{FF2B5EF4-FFF2-40B4-BE49-F238E27FC236}">
              <a16:creationId xmlns:a16="http://schemas.microsoft.com/office/drawing/2014/main" id="{00000000-0008-0000-0000-0000BA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67" name="TextBox 1466">
          <a:extLst>
            <a:ext uri="{FF2B5EF4-FFF2-40B4-BE49-F238E27FC236}">
              <a16:creationId xmlns:a16="http://schemas.microsoft.com/office/drawing/2014/main" id="{00000000-0008-0000-0000-0000BB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68" name="TextBox 1467">
          <a:extLst>
            <a:ext uri="{FF2B5EF4-FFF2-40B4-BE49-F238E27FC236}">
              <a16:creationId xmlns:a16="http://schemas.microsoft.com/office/drawing/2014/main" id="{00000000-0008-0000-0000-0000BC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69" name="TextBox 1468">
          <a:extLst>
            <a:ext uri="{FF2B5EF4-FFF2-40B4-BE49-F238E27FC236}">
              <a16:creationId xmlns:a16="http://schemas.microsoft.com/office/drawing/2014/main" id="{00000000-0008-0000-0000-0000BD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70" name="TextBox 1469">
          <a:extLst>
            <a:ext uri="{FF2B5EF4-FFF2-40B4-BE49-F238E27FC236}">
              <a16:creationId xmlns:a16="http://schemas.microsoft.com/office/drawing/2014/main" id="{00000000-0008-0000-0000-0000BE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71" name="TextBox 1470">
          <a:extLst>
            <a:ext uri="{FF2B5EF4-FFF2-40B4-BE49-F238E27FC236}">
              <a16:creationId xmlns:a16="http://schemas.microsoft.com/office/drawing/2014/main" id="{00000000-0008-0000-0000-0000BF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72" name="TextBox 1471">
          <a:extLst>
            <a:ext uri="{FF2B5EF4-FFF2-40B4-BE49-F238E27FC236}">
              <a16:creationId xmlns:a16="http://schemas.microsoft.com/office/drawing/2014/main" id="{00000000-0008-0000-0000-0000C0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73" name="TextBox 1472">
          <a:extLst>
            <a:ext uri="{FF2B5EF4-FFF2-40B4-BE49-F238E27FC236}">
              <a16:creationId xmlns:a16="http://schemas.microsoft.com/office/drawing/2014/main" id="{00000000-0008-0000-0000-0000C1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74" name="TextBox 1473">
          <a:extLst>
            <a:ext uri="{FF2B5EF4-FFF2-40B4-BE49-F238E27FC236}">
              <a16:creationId xmlns:a16="http://schemas.microsoft.com/office/drawing/2014/main" id="{00000000-0008-0000-0000-0000C2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75" name="TextBox 1474">
          <a:extLst>
            <a:ext uri="{FF2B5EF4-FFF2-40B4-BE49-F238E27FC236}">
              <a16:creationId xmlns:a16="http://schemas.microsoft.com/office/drawing/2014/main" id="{00000000-0008-0000-0000-0000C3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76" name="TextBox 1475">
          <a:extLst>
            <a:ext uri="{FF2B5EF4-FFF2-40B4-BE49-F238E27FC236}">
              <a16:creationId xmlns:a16="http://schemas.microsoft.com/office/drawing/2014/main" id="{00000000-0008-0000-0000-0000C4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77" name="TextBox 1476">
          <a:extLst>
            <a:ext uri="{FF2B5EF4-FFF2-40B4-BE49-F238E27FC236}">
              <a16:creationId xmlns:a16="http://schemas.microsoft.com/office/drawing/2014/main" id="{00000000-0008-0000-0000-0000C5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78" name="TextBox 1477">
          <a:extLst>
            <a:ext uri="{FF2B5EF4-FFF2-40B4-BE49-F238E27FC236}">
              <a16:creationId xmlns:a16="http://schemas.microsoft.com/office/drawing/2014/main" id="{00000000-0008-0000-0000-0000C6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79" name="TextBox 1478">
          <a:extLst>
            <a:ext uri="{FF2B5EF4-FFF2-40B4-BE49-F238E27FC236}">
              <a16:creationId xmlns:a16="http://schemas.microsoft.com/office/drawing/2014/main" id="{00000000-0008-0000-0000-0000C7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80" name="TextBox 1479">
          <a:extLst>
            <a:ext uri="{FF2B5EF4-FFF2-40B4-BE49-F238E27FC236}">
              <a16:creationId xmlns:a16="http://schemas.microsoft.com/office/drawing/2014/main" id="{00000000-0008-0000-0000-0000C8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81" name="TextBox 1480">
          <a:extLst>
            <a:ext uri="{FF2B5EF4-FFF2-40B4-BE49-F238E27FC236}">
              <a16:creationId xmlns:a16="http://schemas.microsoft.com/office/drawing/2014/main" id="{00000000-0008-0000-0000-0000C9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82" name="TextBox 1481">
          <a:extLst>
            <a:ext uri="{FF2B5EF4-FFF2-40B4-BE49-F238E27FC236}">
              <a16:creationId xmlns:a16="http://schemas.microsoft.com/office/drawing/2014/main" id="{00000000-0008-0000-0000-0000CA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83" name="TextBox 1482">
          <a:extLst>
            <a:ext uri="{FF2B5EF4-FFF2-40B4-BE49-F238E27FC236}">
              <a16:creationId xmlns:a16="http://schemas.microsoft.com/office/drawing/2014/main" id="{00000000-0008-0000-0000-0000CB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84" name="TextBox 1483">
          <a:extLst>
            <a:ext uri="{FF2B5EF4-FFF2-40B4-BE49-F238E27FC236}">
              <a16:creationId xmlns:a16="http://schemas.microsoft.com/office/drawing/2014/main" id="{00000000-0008-0000-0000-0000CC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85" name="TextBox 1484">
          <a:extLst>
            <a:ext uri="{FF2B5EF4-FFF2-40B4-BE49-F238E27FC236}">
              <a16:creationId xmlns:a16="http://schemas.microsoft.com/office/drawing/2014/main" id="{00000000-0008-0000-0000-0000CD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86" name="TextBox 1485">
          <a:extLst>
            <a:ext uri="{FF2B5EF4-FFF2-40B4-BE49-F238E27FC236}">
              <a16:creationId xmlns:a16="http://schemas.microsoft.com/office/drawing/2014/main" id="{00000000-0008-0000-0000-0000CE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87" name="TextBox 1486">
          <a:extLst>
            <a:ext uri="{FF2B5EF4-FFF2-40B4-BE49-F238E27FC236}">
              <a16:creationId xmlns:a16="http://schemas.microsoft.com/office/drawing/2014/main" id="{00000000-0008-0000-0000-0000CF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88" name="TextBox 1487">
          <a:extLst>
            <a:ext uri="{FF2B5EF4-FFF2-40B4-BE49-F238E27FC236}">
              <a16:creationId xmlns:a16="http://schemas.microsoft.com/office/drawing/2014/main" id="{00000000-0008-0000-0000-0000D0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89" name="TextBox 1488">
          <a:extLst>
            <a:ext uri="{FF2B5EF4-FFF2-40B4-BE49-F238E27FC236}">
              <a16:creationId xmlns:a16="http://schemas.microsoft.com/office/drawing/2014/main" id="{00000000-0008-0000-0000-0000D1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90" name="TextBox 1489">
          <a:extLst>
            <a:ext uri="{FF2B5EF4-FFF2-40B4-BE49-F238E27FC236}">
              <a16:creationId xmlns:a16="http://schemas.microsoft.com/office/drawing/2014/main" id="{00000000-0008-0000-0000-0000D2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91" name="TextBox 1490">
          <a:extLst>
            <a:ext uri="{FF2B5EF4-FFF2-40B4-BE49-F238E27FC236}">
              <a16:creationId xmlns:a16="http://schemas.microsoft.com/office/drawing/2014/main" id="{00000000-0008-0000-0000-0000D3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92" name="TextBox 1491">
          <a:extLst>
            <a:ext uri="{FF2B5EF4-FFF2-40B4-BE49-F238E27FC236}">
              <a16:creationId xmlns:a16="http://schemas.microsoft.com/office/drawing/2014/main" id="{00000000-0008-0000-0000-0000D4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93" name="TextBox 1492">
          <a:extLst>
            <a:ext uri="{FF2B5EF4-FFF2-40B4-BE49-F238E27FC236}">
              <a16:creationId xmlns:a16="http://schemas.microsoft.com/office/drawing/2014/main" id="{00000000-0008-0000-0000-0000D5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94" name="TextBox 1493">
          <a:extLst>
            <a:ext uri="{FF2B5EF4-FFF2-40B4-BE49-F238E27FC236}">
              <a16:creationId xmlns:a16="http://schemas.microsoft.com/office/drawing/2014/main" id="{00000000-0008-0000-0000-0000D6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95" name="TextBox 1494">
          <a:extLst>
            <a:ext uri="{FF2B5EF4-FFF2-40B4-BE49-F238E27FC236}">
              <a16:creationId xmlns:a16="http://schemas.microsoft.com/office/drawing/2014/main" id="{00000000-0008-0000-0000-0000D7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96" name="TextBox 1495">
          <a:extLst>
            <a:ext uri="{FF2B5EF4-FFF2-40B4-BE49-F238E27FC236}">
              <a16:creationId xmlns:a16="http://schemas.microsoft.com/office/drawing/2014/main" id="{00000000-0008-0000-0000-0000D8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97" name="TextBox 1496">
          <a:extLst>
            <a:ext uri="{FF2B5EF4-FFF2-40B4-BE49-F238E27FC236}">
              <a16:creationId xmlns:a16="http://schemas.microsoft.com/office/drawing/2014/main" id="{00000000-0008-0000-0000-0000D9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98" name="TextBox 1497">
          <a:extLst>
            <a:ext uri="{FF2B5EF4-FFF2-40B4-BE49-F238E27FC236}">
              <a16:creationId xmlns:a16="http://schemas.microsoft.com/office/drawing/2014/main" id="{00000000-0008-0000-0000-0000DA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499" name="TextBox 1498">
          <a:extLst>
            <a:ext uri="{FF2B5EF4-FFF2-40B4-BE49-F238E27FC236}">
              <a16:creationId xmlns:a16="http://schemas.microsoft.com/office/drawing/2014/main" id="{00000000-0008-0000-0000-0000DB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00" name="TextBox 1499">
          <a:extLst>
            <a:ext uri="{FF2B5EF4-FFF2-40B4-BE49-F238E27FC236}">
              <a16:creationId xmlns:a16="http://schemas.microsoft.com/office/drawing/2014/main" id="{00000000-0008-0000-0000-0000DC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01" name="TextBox 1500">
          <a:extLst>
            <a:ext uri="{FF2B5EF4-FFF2-40B4-BE49-F238E27FC236}">
              <a16:creationId xmlns:a16="http://schemas.microsoft.com/office/drawing/2014/main" id="{00000000-0008-0000-0000-0000DD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02" name="TextBox 1501">
          <a:extLst>
            <a:ext uri="{FF2B5EF4-FFF2-40B4-BE49-F238E27FC236}">
              <a16:creationId xmlns:a16="http://schemas.microsoft.com/office/drawing/2014/main" id="{00000000-0008-0000-0000-0000DE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03" name="TextBox 1502">
          <a:extLst>
            <a:ext uri="{FF2B5EF4-FFF2-40B4-BE49-F238E27FC236}">
              <a16:creationId xmlns:a16="http://schemas.microsoft.com/office/drawing/2014/main" id="{00000000-0008-0000-0000-0000DF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04" name="TextBox 1503">
          <a:extLst>
            <a:ext uri="{FF2B5EF4-FFF2-40B4-BE49-F238E27FC236}">
              <a16:creationId xmlns:a16="http://schemas.microsoft.com/office/drawing/2014/main" id="{00000000-0008-0000-0000-0000E0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05" name="TextBox 1504">
          <a:extLst>
            <a:ext uri="{FF2B5EF4-FFF2-40B4-BE49-F238E27FC236}">
              <a16:creationId xmlns:a16="http://schemas.microsoft.com/office/drawing/2014/main" id="{00000000-0008-0000-0000-0000E1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06" name="TextBox 1505">
          <a:extLst>
            <a:ext uri="{FF2B5EF4-FFF2-40B4-BE49-F238E27FC236}">
              <a16:creationId xmlns:a16="http://schemas.microsoft.com/office/drawing/2014/main" id="{00000000-0008-0000-0000-0000E2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07" name="TextBox 1506">
          <a:extLst>
            <a:ext uri="{FF2B5EF4-FFF2-40B4-BE49-F238E27FC236}">
              <a16:creationId xmlns:a16="http://schemas.microsoft.com/office/drawing/2014/main" id="{00000000-0008-0000-0000-0000E3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08" name="TextBox 1507">
          <a:extLst>
            <a:ext uri="{FF2B5EF4-FFF2-40B4-BE49-F238E27FC236}">
              <a16:creationId xmlns:a16="http://schemas.microsoft.com/office/drawing/2014/main" id="{00000000-0008-0000-0000-0000E4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09" name="TextBox 1508">
          <a:extLst>
            <a:ext uri="{FF2B5EF4-FFF2-40B4-BE49-F238E27FC236}">
              <a16:creationId xmlns:a16="http://schemas.microsoft.com/office/drawing/2014/main" id="{00000000-0008-0000-0000-0000E5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10" name="TextBox 1509">
          <a:extLst>
            <a:ext uri="{FF2B5EF4-FFF2-40B4-BE49-F238E27FC236}">
              <a16:creationId xmlns:a16="http://schemas.microsoft.com/office/drawing/2014/main" id="{00000000-0008-0000-0000-0000E6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11" name="TextBox 1510">
          <a:extLst>
            <a:ext uri="{FF2B5EF4-FFF2-40B4-BE49-F238E27FC236}">
              <a16:creationId xmlns:a16="http://schemas.microsoft.com/office/drawing/2014/main" id="{00000000-0008-0000-0000-0000E7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12" name="TextBox 1511">
          <a:extLst>
            <a:ext uri="{FF2B5EF4-FFF2-40B4-BE49-F238E27FC236}">
              <a16:creationId xmlns:a16="http://schemas.microsoft.com/office/drawing/2014/main" id="{00000000-0008-0000-0000-0000E8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13" name="TextBox 1512">
          <a:extLst>
            <a:ext uri="{FF2B5EF4-FFF2-40B4-BE49-F238E27FC236}">
              <a16:creationId xmlns:a16="http://schemas.microsoft.com/office/drawing/2014/main" id="{00000000-0008-0000-0000-0000E9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14" name="TextBox 1513">
          <a:extLst>
            <a:ext uri="{FF2B5EF4-FFF2-40B4-BE49-F238E27FC236}">
              <a16:creationId xmlns:a16="http://schemas.microsoft.com/office/drawing/2014/main" id="{00000000-0008-0000-0000-0000EA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15" name="TextBox 1514">
          <a:extLst>
            <a:ext uri="{FF2B5EF4-FFF2-40B4-BE49-F238E27FC236}">
              <a16:creationId xmlns:a16="http://schemas.microsoft.com/office/drawing/2014/main" id="{00000000-0008-0000-0000-0000EB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16" name="TextBox 1515">
          <a:extLst>
            <a:ext uri="{FF2B5EF4-FFF2-40B4-BE49-F238E27FC236}">
              <a16:creationId xmlns:a16="http://schemas.microsoft.com/office/drawing/2014/main" id="{00000000-0008-0000-0000-0000EC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17" name="TextBox 1516">
          <a:extLst>
            <a:ext uri="{FF2B5EF4-FFF2-40B4-BE49-F238E27FC236}">
              <a16:creationId xmlns:a16="http://schemas.microsoft.com/office/drawing/2014/main" id="{00000000-0008-0000-0000-0000ED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18" name="TextBox 1517">
          <a:extLst>
            <a:ext uri="{FF2B5EF4-FFF2-40B4-BE49-F238E27FC236}">
              <a16:creationId xmlns:a16="http://schemas.microsoft.com/office/drawing/2014/main" id="{00000000-0008-0000-0000-0000EE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19" name="TextBox 1518">
          <a:extLst>
            <a:ext uri="{FF2B5EF4-FFF2-40B4-BE49-F238E27FC236}">
              <a16:creationId xmlns:a16="http://schemas.microsoft.com/office/drawing/2014/main" id="{00000000-0008-0000-0000-0000EF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20" name="TextBox 1519">
          <a:extLst>
            <a:ext uri="{FF2B5EF4-FFF2-40B4-BE49-F238E27FC236}">
              <a16:creationId xmlns:a16="http://schemas.microsoft.com/office/drawing/2014/main" id="{00000000-0008-0000-0000-0000F0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21" name="TextBox 1520">
          <a:extLst>
            <a:ext uri="{FF2B5EF4-FFF2-40B4-BE49-F238E27FC236}">
              <a16:creationId xmlns:a16="http://schemas.microsoft.com/office/drawing/2014/main" id="{00000000-0008-0000-0000-0000F1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22" name="TextBox 1521">
          <a:extLst>
            <a:ext uri="{FF2B5EF4-FFF2-40B4-BE49-F238E27FC236}">
              <a16:creationId xmlns:a16="http://schemas.microsoft.com/office/drawing/2014/main" id="{00000000-0008-0000-0000-0000F2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23" name="TextBox 1522">
          <a:extLst>
            <a:ext uri="{FF2B5EF4-FFF2-40B4-BE49-F238E27FC236}">
              <a16:creationId xmlns:a16="http://schemas.microsoft.com/office/drawing/2014/main" id="{00000000-0008-0000-0000-0000F3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24" name="TextBox 1523">
          <a:extLst>
            <a:ext uri="{FF2B5EF4-FFF2-40B4-BE49-F238E27FC236}">
              <a16:creationId xmlns:a16="http://schemas.microsoft.com/office/drawing/2014/main" id="{00000000-0008-0000-0000-0000F4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25" name="TextBox 1524">
          <a:extLst>
            <a:ext uri="{FF2B5EF4-FFF2-40B4-BE49-F238E27FC236}">
              <a16:creationId xmlns:a16="http://schemas.microsoft.com/office/drawing/2014/main" id="{00000000-0008-0000-0000-0000F5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26" name="TextBox 1525">
          <a:extLst>
            <a:ext uri="{FF2B5EF4-FFF2-40B4-BE49-F238E27FC236}">
              <a16:creationId xmlns:a16="http://schemas.microsoft.com/office/drawing/2014/main" id="{00000000-0008-0000-0000-0000F6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27" name="TextBox 1526">
          <a:extLst>
            <a:ext uri="{FF2B5EF4-FFF2-40B4-BE49-F238E27FC236}">
              <a16:creationId xmlns:a16="http://schemas.microsoft.com/office/drawing/2014/main" id="{00000000-0008-0000-0000-0000F7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28" name="TextBox 1527">
          <a:extLst>
            <a:ext uri="{FF2B5EF4-FFF2-40B4-BE49-F238E27FC236}">
              <a16:creationId xmlns:a16="http://schemas.microsoft.com/office/drawing/2014/main" id="{00000000-0008-0000-0000-0000F8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29" name="TextBox 1528">
          <a:extLst>
            <a:ext uri="{FF2B5EF4-FFF2-40B4-BE49-F238E27FC236}">
              <a16:creationId xmlns:a16="http://schemas.microsoft.com/office/drawing/2014/main" id="{00000000-0008-0000-0000-0000F9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30" name="TextBox 1529">
          <a:extLst>
            <a:ext uri="{FF2B5EF4-FFF2-40B4-BE49-F238E27FC236}">
              <a16:creationId xmlns:a16="http://schemas.microsoft.com/office/drawing/2014/main" id="{00000000-0008-0000-0000-0000FA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31" name="TextBox 1530">
          <a:extLst>
            <a:ext uri="{FF2B5EF4-FFF2-40B4-BE49-F238E27FC236}">
              <a16:creationId xmlns:a16="http://schemas.microsoft.com/office/drawing/2014/main" id="{00000000-0008-0000-0000-0000FB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32" name="TextBox 1531">
          <a:extLst>
            <a:ext uri="{FF2B5EF4-FFF2-40B4-BE49-F238E27FC236}">
              <a16:creationId xmlns:a16="http://schemas.microsoft.com/office/drawing/2014/main" id="{00000000-0008-0000-0000-0000FC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33" name="TextBox 1532">
          <a:extLst>
            <a:ext uri="{FF2B5EF4-FFF2-40B4-BE49-F238E27FC236}">
              <a16:creationId xmlns:a16="http://schemas.microsoft.com/office/drawing/2014/main" id="{00000000-0008-0000-0000-0000FD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34" name="TextBox 1533">
          <a:extLst>
            <a:ext uri="{FF2B5EF4-FFF2-40B4-BE49-F238E27FC236}">
              <a16:creationId xmlns:a16="http://schemas.microsoft.com/office/drawing/2014/main" id="{00000000-0008-0000-0000-0000FE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35" name="TextBox 1534">
          <a:extLst>
            <a:ext uri="{FF2B5EF4-FFF2-40B4-BE49-F238E27FC236}">
              <a16:creationId xmlns:a16="http://schemas.microsoft.com/office/drawing/2014/main" id="{00000000-0008-0000-0000-0000FF05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36" name="TextBox 1535">
          <a:extLst>
            <a:ext uri="{FF2B5EF4-FFF2-40B4-BE49-F238E27FC236}">
              <a16:creationId xmlns:a16="http://schemas.microsoft.com/office/drawing/2014/main" id="{00000000-0008-0000-0000-00000006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37" name="TextBox 1536">
          <a:extLst>
            <a:ext uri="{FF2B5EF4-FFF2-40B4-BE49-F238E27FC236}">
              <a16:creationId xmlns:a16="http://schemas.microsoft.com/office/drawing/2014/main" id="{00000000-0008-0000-0000-00000106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38" name="TextBox 1537">
          <a:extLst>
            <a:ext uri="{FF2B5EF4-FFF2-40B4-BE49-F238E27FC236}">
              <a16:creationId xmlns:a16="http://schemas.microsoft.com/office/drawing/2014/main" id="{00000000-0008-0000-0000-00000206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39" name="TextBox 1538">
          <a:extLst>
            <a:ext uri="{FF2B5EF4-FFF2-40B4-BE49-F238E27FC236}">
              <a16:creationId xmlns:a16="http://schemas.microsoft.com/office/drawing/2014/main" id="{00000000-0008-0000-0000-00000306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40" name="TextBox 1539">
          <a:extLst>
            <a:ext uri="{FF2B5EF4-FFF2-40B4-BE49-F238E27FC236}">
              <a16:creationId xmlns:a16="http://schemas.microsoft.com/office/drawing/2014/main" id="{00000000-0008-0000-0000-00000406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41" name="TextBox 1540">
          <a:extLst>
            <a:ext uri="{FF2B5EF4-FFF2-40B4-BE49-F238E27FC236}">
              <a16:creationId xmlns:a16="http://schemas.microsoft.com/office/drawing/2014/main" id="{00000000-0008-0000-0000-00000506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42" name="TextBox 1541">
          <a:extLst>
            <a:ext uri="{FF2B5EF4-FFF2-40B4-BE49-F238E27FC236}">
              <a16:creationId xmlns:a16="http://schemas.microsoft.com/office/drawing/2014/main" id="{00000000-0008-0000-0000-00000606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43" name="TextBox 1542">
          <a:extLst>
            <a:ext uri="{FF2B5EF4-FFF2-40B4-BE49-F238E27FC236}">
              <a16:creationId xmlns:a16="http://schemas.microsoft.com/office/drawing/2014/main" id="{00000000-0008-0000-0000-00000706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44" name="TextBox 1543">
          <a:extLst>
            <a:ext uri="{FF2B5EF4-FFF2-40B4-BE49-F238E27FC236}">
              <a16:creationId xmlns:a16="http://schemas.microsoft.com/office/drawing/2014/main" id="{00000000-0008-0000-0000-00000806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45" name="TextBox 1544">
          <a:extLst>
            <a:ext uri="{FF2B5EF4-FFF2-40B4-BE49-F238E27FC236}">
              <a16:creationId xmlns:a16="http://schemas.microsoft.com/office/drawing/2014/main" id="{00000000-0008-0000-0000-00000906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46" name="TextBox 1545">
          <a:extLst>
            <a:ext uri="{FF2B5EF4-FFF2-40B4-BE49-F238E27FC236}">
              <a16:creationId xmlns:a16="http://schemas.microsoft.com/office/drawing/2014/main" id="{00000000-0008-0000-0000-00000A06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547" name="TextBox 1546">
          <a:extLst>
            <a:ext uri="{FF2B5EF4-FFF2-40B4-BE49-F238E27FC236}">
              <a16:creationId xmlns:a16="http://schemas.microsoft.com/office/drawing/2014/main" id="{00000000-0008-0000-0000-00000B06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548" name="TextBox 1547">
          <a:extLst>
            <a:ext uri="{FF2B5EF4-FFF2-40B4-BE49-F238E27FC236}">
              <a16:creationId xmlns:a16="http://schemas.microsoft.com/office/drawing/2014/main" id="{00000000-0008-0000-0000-00000C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549" name="TextBox 1548">
          <a:extLst>
            <a:ext uri="{FF2B5EF4-FFF2-40B4-BE49-F238E27FC236}">
              <a16:creationId xmlns:a16="http://schemas.microsoft.com/office/drawing/2014/main" id="{00000000-0008-0000-0000-00000D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550" name="TextBox 1549">
          <a:extLst>
            <a:ext uri="{FF2B5EF4-FFF2-40B4-BE49-F238E27FC236}">
              <a16:creationId xmlns:a16="http://schemas.microsoft.com/office/drawing/2014/main" id="{00000000-0008-0000-0000-00000E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551" name="TextBox 1550">
          <a:extLst>
            <a:ext uri="{FF2B5EF4-FFF2-40B4-BE49-F238E27FC236}">
              <a16:creationId xmlns:a16="http://schemas.microsoft.com/office/drawing/2014/main" id="{00000000-0008-0000-0000-00000F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1552" name="TextBox 1551">
          <a:extLst>
            <a:ext uri="{FF2B5EF4-FFF2-40B4-BE49-F238E27FC236}">
              <a16:creationId xmlns:a16="http://schemas.microsoft.com/office/drawing/2014/main" id="{00000000-0008-0000-0000-00001006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1553" name="TextBox 1552">
          <a:extLst>
            <a:ext uri="{FF2B5EF4-FFF2-40B4-BE49-F238E27FC236}">
              <a16:creationId xmlns:a16="http://schemas.microsoft.com/office/drawing/2014/main" id="{00000000-0008-0000-0000-00001106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1554" name="TextBox 1553">
          <a:extLst>
            <a:ext uri="{FF2B5EF4-FFF2-40B4-BE49-F238E27FC236}">
              <a16:creationId xmlns:a16="http://schemas.microsoft.com/office/drawing/2014/main" id="{00000000-0008-0000-0000-00001206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1555" name="TextBox 1554">
          <a:extLst>
            <a:ext uri="{FF2B5EF4-FFF2-40B4-BE49-F238E27FC236}">
              <a16:creationId xmlns:a16="http://schemas.microsoft.com/office/drawing/2014/main" id="{00000000-0008-0000-0000-00001306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2</xdr:row>
      <xdr:rowOff>0</xdr:rowOff>
    </xdr:from>
    <xdr:ext cx="184731" cy="278089"/>
    <xdr:sp macro="" textlink="">
      <xdr:nvSpPr>
        <xdr:cNvPr id="1556" name="TextBox 1555">
          <a:extLst>
            <a:ext uri="{FF2B5EF4-FFF2-40B4-BE49-F238E27FC236}">
              <a16:creationId xmlns:a16="http://schemas.microsoft.com/office/drawing/2014/main" id="{00000000-0008-0000-0000-000014060000}"/>
            </a:ext>
          </a:extLst>
        </xdr:cNvPr>
        <xdr:cNvSpPr txBox="1"/>
      </xdr:nvSpPr>
      <xdr:spPr>
        <a:xfrm>
          <a:off x="7795260" y="1264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2</xdr:row>
      <xdr:rowOff>0</xdr:rowOff>
    </xdr:from>
    <xdr:ext cx="184731" cy="278089"/>
    <xdr:sp macro="" textlink="">
      <xdr:nvSpPr>
        <xdr:cNvPr id="1557" name="TextBox 1556">
          <a:extLst>
            <a:ext uri="{FF2B5EF4-FFF2-40B4-BE49-F238E27FC236}">
              <a16:creationId xmlns:a16="http://schemas.microsoft.com/office/drawing/2014/main" id="{00000000-0008-0000-0000-000015060000}"/>
            </a:ext>
          </a:extLst>
        </xdr:cNvPr>
        <xdr:cNvSpPr txBox="1"/>
      </xdr:nvSpPr>
      <xdr:spPr>
        <a:xfrm>
          <a:off x="7795260" y="1264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xdr:row>
      <xdr:rowOff>0</xdr:rowOff>
    </xdr:from>
    <xdr:ext cx="192428" cy="278089"/>
    <xdr:sp macro="" textlink="">
      <xdr:nvSpPr>
        <xdr:cNvPr id="1558" name="TextBox 1557">
          <a:extLst>
            <a:ext uri="{FF2B5EF4-FFF2-40B4-BE49-F238E27FC236}">
              <a16:creationId xmlns:a16="http://schemas.microsoft.com/office/drawing/2014/main" id="{00000000-0008-0000-0000-000016060000}"/>
            </a:ext>
          </a:extLst>
        </xdr:cNvPr>
        <xdr:cNvSpPr txBox="1"/>
      </xdr:nvSpPr>
      <xdr:spPr>
        <a:xfrm>
          <a:off x="6309360" y="1264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xdr:row>
      <xdr:rowOff>0</xdr:rowOff>
    </xdr:from>
    <xdr:ext cx="192428" cy="278089"/>
    <xdr:sp macro="" textlink="">
      <xdr:nvSpPr>
        <xdr:cNvPr id="1559" name="TextBox 1558">
          <a:extLst>
            <a:ext uri="{FF2B5EF4-FFF2-40B4-BE49-F238E27FC236}">
              <a16:creationId xmlns:a16="http://schemas.microsoft.com/office/drawing/2014/main" id="{00000000-0008-0000-0000-000017060000}"/>
            </a:ext>
          </a:extLst>
        </xdr:cNvPr>
        <xdr:cNvSpPr txBox="1"/>
      </xdr:nvSpPr>
      <xdr:spPr>
        <a:xfrm>
          <a:off x="6309360" y="1264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60" name="TextBox 1559">
          <a:extLst>
            <a:ext uri="{FF2B5EF4-FFF2-40B4-BE49-F238E27FC236}">
              <a16:creationId xmlns:a16="http://schemas.microsoft.com/office/drawing/2014/main" id="{00000000-0008-0000-0000-000018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61" name="TextBox 1560">
          <a:extLst>
            <a:ext uri="{FF2B5EF4-FFF2-40B4-BE49-F238E27FC236}">
              <a16:creationId xmlns:a16="http://schemas.microsoft.com/office/drawing/2014/main" id="{00000000-0008-0000-0000-000019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62" name="TextBox 1561">
          <a:extLst>
            <a:ext uri="{FF2B5EF4-FFF2-40B4-BE49-F238E27FC236}">
              <a16:creationId xmlns:a16="http://schemas.microsoft.com/office/drawing/2014/main" id="{00000000-0008-0000-0000-00001A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63" name="TextBox 1562">
          <a:extLst>
            <a:ext uri="{FF2B5EF4-FFF2-40B4-BE49-F238E27FC236}">
              <a16:creationId xmlns:a16="http://schemas.microsoft.com/office/drawing/2014/main" id="{00000000-0008-0000-0000-00001B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64" name="TextBox 1563">
          <a:extLst>
            <a:ext uri="{FF2B5EF4-FFF2-40B4-BE49-F238E27FC236}">
              <a16:creationId xmlns:a16="http://schemas.microsoft.com/office/drawing/2014/main" id="{00000000-0008-0000-0000-00001C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65" name="TextBox 1564">
          <a:extLst>
            <a:ext uri="{FF2B5EF4-FFF2-40B4-BE49-F238E27FC236}">
              <a16:creationId xmlns:a16="http://schemas.microsoft.com/office/drawing/2014/main" id="{00000000-0008-0000-0000-00001D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66" name="TextBox 1565">
          <a:extLst>
            <a:ext uri="{FF2B5EF4-FFF2-40B4-BE49-F238E27FC236}">
              <a16:creationId xmlns:a16="http://schemas.microsoft.com/office/drawing/2014/main" id="{00000000-0008-0000-0000-00001E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67" name="TextBox 1566">
          <a:extLst>
            <a:ext uri="{FF2B5EF4-FFF2-40B4-BE49-F238E27FC236}">
              <a16:creationId xmlns:a16="http://schemas.microsoft.com/office/drawing/2014/main" id="{00000000-0008-0000-0000-00001F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68" name="TextBox 1567">
          <a:extLst>
            <a:ext uri="{FF2B5EF4-FFF2-40B4-BE49-F238E27FC236}">
              <a16:creationId xmlns:a16="http://schemas.microsoft.com/office/drawing/2014/main" id="{00000000-0008-0000-0000-000020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69" name="TextBox 1568">
          <a:extLst>
            <a:ext uri="{FF2B5EF4-FFF2-40B4-BE49-F238E27FC236}">
              <a16:creationId xmlns:a16="http://schemas.microsoft.com/office/drawing/2014/main" id="{00000000-0008-0000-0000-000021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70" name="TextBox 1569">
          <a:extLst>
            <a:ext uri="{FF2B5EF4-FFF2-40B4-BE49-F238E27FC236}">
              <a16:creationId xmlns:a16="http://schemas.microsoft.com/office/drawing/2014/main" id="{00000000-0008-0000-0000-000022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71" name="TextBox 1570">
          <a:extLst>
            <a:ext uri="{FF2B5EF4-FFF2-40B4-BE49-F238E27FC236}">
              <a16:creationId xmlns:a16="http://schemas.microsoft.com/office/drawing/2014/main" id="{00000000-0008-0000-0000-000023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72" name="TextBox 1571">
          <a:extLst>
            <a:ext uri="{FF2B5EF4-FFF2-40B4-BE49-F238E27FC236}">
              <a16:creationId xmlns:a16="http://schemas.microsoft.com/office/drawing/2014/main" id="{00000000-0008-0000-0000-000024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73" name="TextBox 1572">
          <a:extLst>
            <a:ext uri="{FF2B5EF4-FFF2-40B4-BE49-F238E27FC236}">
              <a16:creationId xmlns:a16="http://schemas.microsoft.com/office/drawing/2014/main" id="{00000000-0008-0000-0000-000025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74" name="TextBox 1573">
          <a:extLst>
            <a:ext uri="{FF2B5EF4-FFF2-40B4-BE49-F238E27FC236}">
              <a16:creationId xmlns:a16="http://schemas.microsoft.com/office/drawing/2014/main" id="{00000000-0008-0000-0000-000026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75" name="TextBox 1574">
          <a:extLst>
            <a:ext uri="{FF2B5EF4-FFF2-40B4-BE49-F238E27FC236}">
              <a16:creationId xmlns:a16="http://schemas.microsoft.com/office/drawing/2014/main" id="{00000000-0008-0000-0000-000027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76" name="TextBox 1575">
          <a:extLst>
            <a:ext uri="{FF2B5EF4-FFF2-40B4-BE49-F238E27FC236}">
              <a16:creationId xmlns:a16="http://schemas.microsoft.com/office/drawing/2014/main" id="{00000000-0008-0000-0000-000028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77" name="TextBox 1576">
          <a:extLst>
            <a:ext uri="{FF2B5EF4-FFF2-40B4-BE49-F238E27FC236}">
              <a16:creationId xmlns:a16="http://schemas.microsoft.com/office/drawing/2014/main" id="{00000000-0008-0000-0000-000029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78" name="TextBox 1577">
          <a:extLst>
            <a:ext uri="{FF2B5EF4-FFF2-40B4-BE49-F238E27FC236}">
              <a16:creationId xmlns:a16="http://schemas.microsoft.com/office/drawing/2014/main" id="{00000000-0008-0000-0000-00002A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79" name="TextBox 1578">
          <a:extLst>
            <a:ext uri="{FF2B5EF4-FFF2-40B4-BE49-F238E27FC236}">
              <a16:creationId xmlns:a16="http://schemas.microsoft.com/office/drawing/2014/main" id="{00000000-0008-0000-0000-00002B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80" name="TextBox 1579">
          <a:extLst>
            <a:ext uri="{FF2B5EF4-FFF2-40B4-BE49-F238E27FC236}">
              <a16:creationId xmlns:a16="http://schemas.microsoft.com/office/drawing/2014/main" id="{00000000-0008-0000-0000-00002C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81" name="TextBox 1580">
          <a:extLst>
            <a:ext uri="{FF2B5EF4-FFF2-40B4-BE49-F238E27FC236}">
              <a16:creationId xmlns:a16="http://schemas.microsoft.com/office/drawing/2014/main" id="{00000000-0008-0000-0000-00002D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82" name="TextBox 1581">
          <a:extLst>
            <a:ext uri="{FF2B5EF4-FFF2-40B4-BE49-F238E27FC236}">
              <a16:creationId xmlns:a16="http://schemas.microsoft.com/office/drawing/2014/main" id="{00000000-0008-0000-0000-00002E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83" name="TextBox 1582">
          <a:extLst>
            <a:ext uri="{FF2B5EF4-FFF2-40B4-BE49-F238E27FC236}">
              <a16:creationId xmlns:a16="http://schemas.microsoft.com/office/drawing/2014/main" id="{00000000-0008-0000-0000-00002F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84" name="TextBox 1583">
          <a:extLst>
            <a:ext uri="{FF2B5EF4-FFF2-40B4-BE49-F238E27FC236}">
              <a16:creationId xmlns:a16="http://schemas.microsoft.com/office/drawing/2014/main" id="{00000000-0008-0000-0000-000030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85" name="TextBox 1584">
          <a:extLst>
            <a:ext uri="{FF2B5EF4-FFF2-40B4-BE49-F238E27FC236}">
              <a16:creationId xmlns:a16="http://schemas.microsoft.com/office/drawing/2014/main" id="{00000000-0008-0000-0000-000031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86" name="TextBox 1585">
          <a:extLst>
            <a:ext uri="{FF2B5EF4-FFF2-40B4-BE49-F238E27FC236}">
              <a16:creationId xmlns:a16="http://schemas.microsoft.com/office/drawing/2014/main" id="{00000000-0008-0000-0000-000032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87" name="TextBox 1586">
          <a:extLst>
            <a:ext uri="{FF2B5EF4-FFF2-40B4-BE49-F238E27FC236}">
              <a16:creationId xmlns:a16="http://schemas.microsoft.com/office/drawing/2014/main" id="{00000000-0008-0000-0000-000033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88" name="TextBox 1587">
          <a:extLst>
            <a:ext uri="{FF2B5EF4-FFF2-40B4-BE49-F238E27FC236}">
              <a16:creationId xmlns:a16="http://schemas.microsoft.com/office/drawing/2014/main" id="{00000000-0008-0000-0000-000034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89" name="TextBox 1588">
          <a:extLst>
            <a:ext uri="{FF2B5EF4-FFF2-40B4-BE49-F238E27FC236}">
              <a16:creationId xmlns:a16="http://schemas.microsoft.com/office/drawing/2014/main" id="{00000000-0008-0000-0000-000035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90" name="TextBox 1589">
          <a:extLst>
            <a:ext uri="{FF2B5EF4-FFF2-40B4-BE49-F238E27FC236}">
              <a16:creationId xmlns:a16="http://schemas.microsoft.com/office/drawing/2014/main" id="{00000000-0008-0000-0000-000036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91" name="TextBox 1590">
          <a:extLst>
            <a:ext uri="{FF2B5EF4-FFF2-40B4-BE49-F238E27FC236}">
              <a16:creationId xmlns:a16="http://schemas.microsoft.com/office/drawing/2014/main" id="{00000000-0008-0000-0000-000037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92" name="TextBox 1591">
          <a:extLst>
            <a:ext uri="{FF2B5EF4-FFF2-40B4-BE49-F238E27FC236}">
              <a16:creationId xmlns:a16="http://schemas.microsoft.com/office/drawing/2014/main" id="{00000000-0008-0000-0000-000038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93" name="TextBox 1592">
          <a:extLst>
            <a:ext uri="{FF2B5EF4-FFF2-40B4-BE49-F238E27FC236}">
              <a16:creationId xmlns:a16="http://schemas.microsoft.com/office/drawing/2014/main" id="{00000000-0008-0000-0000-000039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94" name="TextBox 1593">
          <a:extLst>
            <a:ext uri="{FF2B5EF4-FFF2-40B4-BE49-F238E27FC236}">
              <a16:creationId xmlns:a16="http://schemas.microsoft.com/office/drawing/2014/main" id="{00000000-0008-0000-0000-00003A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1595" name="TextBox 1594">
          <a:extLst>
            <a:ext uri="{FF2B5EF4-FFF2-40B4-BE49-F238E27FC236}">
              <a16:creationId xmlns:a16="http://schemas.microsoft.com/office/drawing/2014/main" id="{00000000-0008-0000-0000-00003B06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596" name="TextBox 1595">
          <a:extLst>
            <a:ext uri="{FF2B5EF4-FFF2-40B4-BE49-F238E27FC236}">
              <a16:creationId xmlns:a16="http://schemas.microsoft.com/office/drawing/2014/main" id="{00000000-0008-0000-0000-00003C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597" name="TextBox 1596">
          <a:extLst>
            <a:ext uri="{FF2B5EF4-FFF2-40B4-BE49-F238E27FC236}">
              <a16:creationId xmlns:a16="http://schemas.microsoft.com/office/drawing/2014/main" id="{00000000-0008-0000-0000-00003D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598" name="TextBox 1597">
          <a:extLst>
            <a:ext uri="{FF2B5EF4-FFF2-40B4-BE49-F238E27FC236}">
              <a16:creationId xmlns:a16="http://schemas.microsoft.com/office/drawing/2014/main" id="{00000000-0008-0000-0000-00003E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599" name="TextBox 1598">
          <a:extLst>
            <a:ext uri="{FF2B5EF4-FFF2-40B4-BE49-F238E27FC236}">
              <a16:creationId xmlns:a16="http://schemas.microsoft.com/office/drawing/2014/main" id="{00000000-0008-0000-0000-00003F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00" name="TextBox 1599">
          <a:extLst>
            <a:ext uri="{FF2B5EF4-FFF2-40B4-BE49-F238E27FC236}">
              <a16:creationId xmlns:a16="http://schemas.microsoft.com/office/drawing/2014/main" id="{00000000-0008-0000-0000-000040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01" name="TextBox 1600">
          <a:extLst>
            <a:ext uri="{FF2B5EF4-FFF2-40B4-BE49-F238E27FC236}">
              <a16:creationId xmlns:a16="http://schemas.microsoft.com/office/drawing/2014/main" id="{00000000-0008-0000-0000-000041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02" name="TextBox 1601">
          <a:extLst>
            <a:ext uri="{FF2B5EF4-FFF2-40B4-BE49-F238E27FC236}">
              <a16:creationId xmlns:a16="http://schemas.microsoft.com/office/drawing/2014/main" id="{00000000-0008-0000-0000-000042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03" name="TextBox 1602">
          <a:extLst>
            <a:ext uri="{FF2B5EF4-FFF2-40B4-BE49-F238E27FC236}">
              <a16:creationId xmlns:a16="http://schemas.microsoft.com/office/drawing/2014/main" id="{00000000-0008-0000-0000-000043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04" name="TextBox 1603">
          <a:extLst>
            <a:ext uri="{FF2B5EF4-FFF2-40B4-BE49-F238E27FC236}">
              <a16:creationId xmlns:a16="http://schemas.microsoft.com/office/drawing/2014/main" id="{00000000-0008-0000-0000-000044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05" name="TextBox 1604">
          <a:extLst>
            <a:ext uri="{FF2B5EF4-FFF2-40B4-BE49-F238E27FC236}">
              <a16:creationId xmlns:a16="http://schemas.microsoft.com/office/drawing/2014/main" id="{00000000-0008-0000-0000-000045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06" name="TextBox 1605">
          <a:extLst>
            <a:ext uri="{FF2B5EF4-FFF2-40B4-BE49-F238E27FC236}">
              <a16:creationId xmlns:a16="http://schemas.microsoft.com/office/drawing/2014/main" id="{00000000-0008-0000-0000-000046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07" name="TextBox 1606">
          <a:extLst>
            <a:ext uri="{FF2B5EF4-FFF2-40B4-BE49-F238E27FC236}">
              <a16:creationId xmlns:a16="http://schemas.microsoft.com/office/drawing/2014/main" id="{00000000-0008-0000-0000-000047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1608" name="TextBox 1607">
          <a:extLst>
            <a:ext uri="{FF2B5EF4-FFF2-40B4-BE49-F238E27FC236}">
              <a16:creationId xmlns:a16="http://schemas.microsoft.com/office/drawing/2014/main" id="{00000000-0008-0000-0000-00004806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1609" name="TextBox 1608">
          <a:extLst>
            <a:ext uri="{FF2B5EF4-FFF2-40B4-BE49-F238E27FC236}">
              <a16:creationId xmlns:a16="http://schemas.microsoft.com/office/drawing/2014/main" id="{00000000-0008-0000-0000-00004906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1610" name="TextBox 1609">
          <a:extLst>
            <a:ext uri="{FF2B5EF4-FFF2-40B4-BE49-F238E27FC236}">
              <a16:creationId xmlns:a16="http://schemas.microsoft.com/office/drawing/2014/main" id="{00000000-0008-0000-0000-00004A06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1611" name="TextBox 1610">
          <a:extLst>
            <a:ext uri="{FF2B5EF4-FFF2-40B4-BE49-F238E27FC236}">
              <a16:creationId xmlns:a16="http://schemas.microsoft.com/office/drawing/2014/main" id="{00000000-0008-0000-0000-00004B06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12" name="TextBox 1611">
          <a:extLst>
            <a:ext uri="{FF2B5EF4-FFF2-40B4-BE49-F238E27FC236}">
              <a16:creationId xmlns:a16="http://schemas.microsoft.com/office/drawing/2014/main" id="{00000000-0008-0000-0000-00004C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13" name="TextBox 1612">
          <a:extLst>
            <a:ext uri="{FF2B5EF4-FFF2-40B4-BE49-F238E27FC236}">
              <a16:creationId xmlns:a16="http://schemas.microsoft.com/office/drawing/2014/main" id="{00000000-0008-0000-0000-00004D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14" name="TextBox 1613">
          <a:extLst>
            <a:ext uri="{FF2B5EF4-FFF2-40B4-BE49-F238E27FC236}">
              <a16:creationId xmlns:a16="http://schemas.microsoft.com/office/drawing/2014/main" id="{00000000-0008-0000-0000-00004E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15" name="TextBox 1614">
          <a:extLst>
            <a:ext uri="{FF2B5EF4-FFF2-40B4-BE49-F238E27FC236}">
              <a16:creationId xmlns:a16="http://schemas.microsoft.com/office/drawing/2014/main" id="{00000000-0008-0000-0000-00004F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16" name="TextBox 1615">
          <a:extLst>
            <a:ext uri="{FF2B5EF4-FFF2-40B4-BE49-F238E27FC236}">
              <a16:creationId xmlns:a16="http://schemas.microsoft.com/office/drawing/2014/main" id="{00000000-0008-0000-0000-000050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17" name="TextBox 1616">
          <a:extLst>
            <a:ext uri="{FF2B5EF4-FFF2-40B4-BE49-F238E27FC236}">
              <a16:creationId xmlns:a16="http://schemas.microsoft.com/office/drawing/2014/main" id="{00000000-0008-0000-0000-000051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18" name="TextBox 1617">
          <a:extLst>
            <a:ext uri="{FF2B5EF4-FFF2-40B4-BE49-F238E27FC236}">
              <a16:creationId xmlns:a16="http://schemas.microsoft.com/office/drawing/2014/main" id="{00000000-0008-0000-0000-000052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19" name="TextBox 1618">
          <a:extLst>
            <a:ext uri="{FF2B5EF4-FFF2-40B4-BE49-F238E27FC236}">
              <a16:creationId xmlns:a16="http://schemas.microsoft.com/office/drawing/2014/main" id="{00000000-0008-0000-0000-000053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20" name="TextBox 1619">
          <a:extLst>
            <a:ext uri="{FF2B5EF4-FFF2-40B4-BE49-F238E27FC236}">
              <a16:creationId xmlns:a16="http://schemas.microsoft.com/office/drawing/2014/main" id="{00000000-0008-0000-0000-000054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21" name="TextBox 1620">
          <a:extLst>
            <a:ext uri="{FF2B5EF4-FFF2-40B4-BE49-F238E27FC236}">
              <a16:creationId xmlns:a16="http://schemas.microsoft.com/office/drawing/2014/main" id="{00000000-0008-0000-0000-000055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22" name="TextBox 1621">
          <a:extLst>
            <a:ext uri="{FF2B5EF4-FFF2-40B4-BE49-F238E27FC236}">
              <a16:creationId xmlns:a16="http://schemas.microsoft.com/office/drawing/2014/main" id="{00000000-0008-0000-0000-000056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23" name="TextBox 1622">
          <a:extLst>
            <a:ext uri="{FF2B5EF4-FFF2-40B4-BE49-F238E27FC236}">
              <a16:creationId xmlns:a16="http://schemas.microsoft.com/office/drawing/2014/main" id="{00000000-0008-0000-0000-000057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1624" name="TextBox 1623">
          <a:extLst>
            <a:ext uri="{FF2B5EF4-FFF2-40B4-BE49-F238E27FC236}">
              <a16:creationId xmlns:a16="http://schemas.microsoft.com/office/drawing/2014/main" id="{00000000-0008-0000-0000-00005806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1625" name="TextBox 1624">
          <a:extLst>
            <a:ext uri="{FF2B5EF4-FFF2-40B4-BE49-F238E27FC236}">
              <a16:creationId xmlns:a16="http://schemas.microsoft.com/office/drawing/2014/main" id="{00000000-0008-0000-0000-00005906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1626" name="TextBox 1625">
          <a:extLst>
            <a:ext uri="{FF2B5EF4-FFF2-40B4-BE49-F238E27FC236}">
              <a16:creationId xmlns:a16="http://schemas.microsoft.com/office/drawing/2014/main" id="{00000000-0008-0000-0000-00005A06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1627" name="TextBox 1626">
          <a:extLst>
            <a:ext uri="{FF2B5EF4-FFF2-40B4-BE49-F238E27FC236}">
              <a16:creationId xmlns:a16="http://schemas.microsoft.com/office/drawing/2014/main" id="{00000000-0008-0000-0000-00005B06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28" name="TextBox 1627">
          <a:extLst>
            <a:ext uri="{FF2B5EF4-FFF2-40B4-BE49-F238E27FC236}">
              <a16:creationId xmlns:a16="http://schemas.microsoft.com/office/drawing/2014/main" id="{00000000-0008-0000-0000-00005C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29" name="TextBox 1628">
          <a:extLst>
            <a:ext uri="{FF2B5EF4-FFF2-40B4-BE49-F238E27FC236}">
              <a16:creationId xmlns:a16="http://schemas.microsoft.com/office/drawing/2014/main" id="{00000000-0008-0000-0000-00005D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30" name="TextBox 1629">
          <a:extLst>
            <a:ext uri="{FF2B5EF4-FFF2-40B4-BE49-F238E27FC236}">
              <a16:creationId xmlns:a16="http://schemas.microsoft.com/office/drawing/2014/main" id="{00000000-0008-0000-0000-00005E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31" name="TextBox 1630">
          <a:extLst>
            <a:ext uri="{FF2B5EF4-FFF2-40B4-BE49-F238E27FC236}">
              <a16:creationId xmlns:a16="http://schemas.microsoft.com/office/drawing/2014/main" id="{00000000-0008-0000-0000-00005F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32" name="TextBox 1631">
          <a:extLst>
            <a:ext uri="{FF2B5EF4-FFF2-40B4-BE49-F238E27FC236}">
              <a16:creationId xmlns:a16="http://schemas.microsoft.com/office/drawing/2014/main" id="{00000000-0008-0000-0000-000060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33" name="TextBox 1632">
          <a:extLst>
            <a:ext uri="{FF2B5EF4-FFF2-40B4-BE49-F238E27FC236}">
              <a16:creationId xmlns:a16="http://schemas.microsoft.com/office/drawing/2014/main" id="{00000000-0008-0000-0000-000061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34" name="TextBox 1633">
          <a:extLst>
            <a:ext uri="{FF2B5EF4-FFF2-40B4-BE49-F238E27FC236}">
              <a16:creationId xmlns:a16="http://schemas.microsoft.com/office/drawing/2014/main" id="{00000000-0008-0000-0000-000062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35" name="TextBox 1634">
          <a:extLst>
            <a:ext uri="{FF2B5EF4-FFF2-40B4-BE49-F238E27FC236}">
              <a16:creationId xmlns:a16="http://schemas.microsoft.com/office/drawing/2014/main" id="{00000000-0008-0000-0000-000063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36" name="TextBox 1635">
          <a:extLst>
            <a:ext uri="{FF2B5EF4-FFF2-40B4-BE49-F238E27FC236}">
              <a16:creationId xmlns:a16="http://schemas.microsoft.com/office/drawing/2014/main" id="{00000000-0008-0000-0000-000064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37" name="TextBox 1636">
          <a:extLst>
            <a:ext uri="{FF2B5EF4-FFF2-40B4-BE49-F238E27FC236}">
              <a16:creationId xmlns:a16="http://schemas.microsoft.com/office/drawing/2014/main" id="{00000000-0008-0000-0000-000065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38" name="TextBox 1637">
          <a:extLst>
            <a:ext uri="{FF2B5EF4-FFF2-40B4-BE49-F238E27FC236}">
              <a16:creationId xmlns:a16="http://schemas.microsoft.com/office/drawing/2014/main" id="{00000000-0008-0000-0000-000066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3</xdr:row>
      <xdr:rowOff>0</xdr:rowOff>
    </xdr:from>
    <xdr:ext cx="184731" cy="278089"/>
    <xdr:sp macro="" textlink="">
      <xdr:nvSpPr>
        <xdr:cNvPr id="1639" name="TextBox 1638">
          <a:extLst>
            <a:ext uri="{FF2B5EF4-FFF2-40B4-BE49-F238E27FC236}">
              <a16:creationId xmlns:a16="http://schemas.microsoft.com/office/drawing/2014/main" id="{00000000-0008-0000-0000-000067060000}"/>
            </a:ext>
          </a:extLst>
        </xdr:cNvPr>
        <xdr:cNvSpPr txBox="1"/>
      </xdr:nvSpPr>
      <xdr:spPr>
        <a:xfrm>
          <a:off x="552450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40" name="TextBox 1639">
          <a:extLst>
            <a:ext uri="{FF2B5EF4-FFF2-40B4-BE49-F238E27FC236}">
              <a16:creationId xmlns:a16="http://schemas.microsoft.com/office/drawing/2014/main" id="{00000000-0008-0000-0000-000068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41" name="TextBox 1640">
          <a:extLst>
            <a:ext uri="{FF2B5EF4-FFF2-40B4-BE49-F238E27FC236}">
              <a16:creationId xmlns:a16="http://schemas.microsoft.com/office/drawing/2014/main" id="{00000000-0008-0000-0000-000069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42" name="TextBox 1641">
          <a:extLst>
            <a:ext uri="{FF2B5EF4-FFF2-40B4-BE49-F238E27FC236}">
              <a16:creationId xmlns:a16="http://schemas.microsoft.com/office/drawing/2014/main" id="{00000000-0008-0000-0000-00006A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43" name="TextBox 1642">
          <a:extLst>
            <a:ext uri="{FF2B5EF4-FFF2-40B4-BE49-F238E27FC236}">
              <a16:creationId xmlns:a16="http://schemas.microsoft.com/office/drawing/2014/main" id="{00000000-0008-0000-0000-00006B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44" name="TextBox 1643">
          <a:extLst>
            <a:ext uri="{FF2B5EF4-FFF2-40B4-BE49-F238E27FC236}">
              <a16:creationId xmlns:a16="http://schemas.microsoft.com/office/drawing/2014/main" id="{00000000-0008-0000-0000-00006C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45" name="TextBox 1644">
          <a:extLst>
            <a:ext uri="{FF2B5EF4-FFF2-40B4-BE49-F238E27FC236}">
              <a16:creationId xmlns:a16="http://schemas.microsoft.com/office/drawing/2014/main" id="{00000000-0008-0000-0000-00006D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46" name="TextBox 1645">
          <a:extLst>
            <a:ext uri="{FF2B5EF4-FFF2-40B4-BE49-F238E27FC236}">
              <a16:creationId xmlns:a16="http://schemas.microsoft.com/office/drawing/2014/main" id="{00000000-0008-0000-0000-00006E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47" name="TextBox 1646">
          <a:extLst>
            <a:ext uri="{FF2B5EF4-FFF2-40B4-BE49-F238E27FC236}">
              <a16:creationId xmlns:a16="http://schemas.microsoft.com/office/drawing/2014/main" id="{00000000-0008-0000-0000-00006F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48" name="TextBox 1647">
          <a:extLst>
            <a:ext uri="{FF2B5EF4-FFF2-40B4-BE49-F238E27FC236}">
              <a16:creationId xmlns:a16="http://schemas.microsoft.com/office/drawing/2014/main" id="{00000000-0008-0000-0000-000070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49" name="TextBox 1648">
          <a:extLst>
            <a:ext uri="{FF2B5EF4-FFF2-40B4-BE49-F238E27FC236}">
              <a16:creationId xmlns:a16="http://schemas.microsoft.com/office/drawing/2014/main" id="{00000000-0008-0000-0000-000071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50" name="TextBox 1649">
          <a:extLst>
            <a:ext uri="{FF2B5EF4-FFF2-40B4-BE49-F238E27FC236}">
              <a16:creationId xmlns:a16="http://schemas.microsoft.com/office/drawing/2014/main" id="{00000000-0008-0000-0000-000072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51" name="TextBox 1650">
          <a:extLst>
            <a:ext uri="{FF2B5EF4-FFF2-40B4-BE49-F238E27FC236}">
              <a16:creationId xmlns:a16="http://schemas.microsoft.com/office/drawing/2014/main" id="{00000000-0008-0000-0000-000073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52" name="TextBox 1651">
          <a:extLst>
            <a:ext uri="{FF2B5EF4-FFF2-40B4-BE49-F238E27FC236}">
              <a16:creationId xmlns:a16="http://schemas.microsoft.com/office/drawing/2014/main" id="{00000000-0008-0000-0000-000074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53" name="TextBox 1652">
          <a:extLst>
            <a:ext uri="{FF2B5EF4-FFF2-40B4-BE49-F238E27FC236}">
              <a16:creationId xmlns:a16="http://schemas.microsoft.com/office/drawing/2014/main" id="{00000000-0008-0000-0000-000075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54" name="TextBox 1653">
          <a:extLst>
            <a:ext uri="{FF2B5EF4-FFF2-40B4-BE49-F238E27FC236}">
              <a16:creationId xmlns:a16="http://schemas.microsoft.com/office/drawing/2014/main" id="{00000000-0008-0000-0000-000076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55" name="TextBox 1654">
          <a:extLst>
            <a:ext uri="{FF2B5EF4-FFF2-40B4-BE49-F238E27FC236}">
              <a16:creationId xmlns:a16="http://schemas.microsoft.com/office/drawing/2014/main" id="{00000000-0008-0000-0000-000077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56" name="TextBox 1655">
          <a:extLst>
            <a:ext uri="{FF2B5EF4-FFF2-40B4-BE49-F238E27FC236}">
              <a16:creationId xmlns:a16="http://schemas.microsoft.com/office/drawing/2014/main" id="{00000000-0008-0000-0000-000078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57" name="TextBox 1656">
          <a:extLst>
            <a:ext uri="{FF2B5EF4-FFF2-40B4-BE49-F238E27FC236}">
              <a16:creationId xmlns:a16="http://schemas.microsoft.com/office/drawing/2014/main" id="{00000000-0008-0000-0000-000079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58" name="TextBox 1657">
          <a:extLst>
            <a:ext uri="{FF2B5EF4-FFF2-40B4-BE49-F238E27FC236}">
              <a16:creationId xmlns:a16="http://schemas.microsoft.com/office/drawing/2014/main" id="{00000000-0008-0000-0000-00007A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59" name="TextBox 1658">
          <a:extLst>
            <a:ext uri="{FF2B5EF4-FFF2-40B4-BE49-F238E27FC236}">
              <a16:creationId xmlns:a16="http://schemas.microsoft.com/office/drawing/2014/main" id="{00000000-0008-0000-0000-00007B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60" name="TextBox 1659">
          <a:extLst>
            <a:ext uri="{FF2B5EF4-FFF2-40B4-BE49-F238E27FC236}">
              <a16:creationId xmlns:a16="http://schemas.microsoft.com/office/drawing/2014/main" id="{00000000-0008-0000-0000-00007C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61" name="TextBox 1660">
          <a:extLst>
            <a:ext uri="{FF2B5EF4-FFF2-40B4-BE49-F238E27FC236}">
              <a16:creationId xmlns:a16="http://schemas.microsoft.com/office/drawing/2014/main" id="{00000000-0008-0000-0000-00007D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62" name="TextBox 1661">
          <a:extLst>
            <a:ext uri="{FF2B5EF4-FFF2-40B4-BE49-F238E27FC236}">
              <a16:creationId xmlns:a16="http://schemas.microsoft.com/office/drawing/2014/main" id="{00000000-0008-0000-0000-00007E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63" name="TextBox 1662">
          <a:extLst>
            <a:ext uri="{FF2B5EF4-FFF2-40B4-BE49-F238E27FC236}">
              <a16:creationId xmlns:a16="http://schemas.microsoft.com/office/drawing/2014/main" id="{00000000-0008-0000-0000-00007F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64" name="TextBox 1663">
          <a:extLst>
            <a:ext uri="{FF2B5EF4-FFF2-40B4-BE49-F238E27FC236}">
              <a16:creationId xmlns:a16="http://schemas.microsoft.com/office/drawing/2014/main" id="{00000000-0008-0000-0000-000080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65" name="TextBox 1664">
          <a:extLst>
            <a:ext uri="{FF2B5EF4-FFF2-40B4-BE49-F238E27FC236}">
              <a16:creationId xmlns:a16="http://schemas.microsoft.com/office/drawing/2014/main" id="{00000000-0008-0000-0000-000081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66" name="TextBox 1665">
          <a:extLst>
            <a:ext uri="{FF2B5EF4-FFF2-40B4-BE49-F238E27FC236}">
              <a16:creationId xmlns:a16="http://schemas.microsoft.com/office/drawing/2014/main" id="{00000000-0008-0000-0000-000082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67" name="TextBox 1666">
          <a:extLst>
            <a:ext uri="{FF2B5EF4-FFF2-40B4-BE49-F238E27FC236}">
              <a16:creationId xmlns:a16="http://schemas.microsoft.com/office/drawing/2014/main" id="{00000000-0008-0000-0000-000083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68" name="TextBox 1667">
          <a:extLst>
            <a:ext uri="{FF2B5EF4-FFF2-40B4-BE49-F238E27FC236}">
              <a16:creationId xmlns:a16="http://schemas.microsoft.com/office/drawing/2014/main" id="{00000000-0008-0000-0000-000084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69" name="TextBox 1668">
          <a:extLst>
            <a:ext uri="{FF2B5EF4-FFF2-40B4-BE49-F238E27FC236}">
              <a16:creationId xmlns:a16="http://schemas.microsoft.com/office/drawing/2014/main" id="{00000000-0008-0000-0000-000085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70" name="TextBox 1669">
          <a:extLst>
            <a:ext uri="{FF2B5EF4-FFF2-40B4-BE49-F238E27FC236}">
              <a16:creationId xmlns:a16="http://schemas.microsoft.com/office/drawing/2014/main" id="{00000000-0008-0000-0000-000086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71" name="TextBox 1670">
          <a:extLst>
            <a:ext uri="{FF2B5EF4-FFF2-40B4-BE49-F238E27FC236}">
              <a16:creationId xmlns:a16="http://schemas.microsoft.com/office/drawing/2014/main" id="{00000000-0008-0000-0000-000087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72" name="TextBox 1671">
          <a:extLst>
            <a:ext uri="{FF2B5EF4-FFF2-40B4-BE49-F238E27FC236}">
              <a16:creationId xmlns:a16="http://schemas.microsoft.com/office/drawing/2014/main" id="{00000000-0008-0000-0000-000088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73" name="TextBox 1672">
          <a:extLst>
            <a:ext uri="{FF2B5EF4-FFF2-40B4-BE49-F238E27FC236}">
              <a16:creationId xmlns:a16="http://schemas.microsoft.com/office/drawing/2014/main" id="{00000000-0008-0000-0000-000089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74" name="TextBox 1673">
          <a:extLst>
            <a:ext uri="{FF2B5EF4-FFF2-40B4-BE49-F238E27FC236}">
              <a16:creationId xmlns:a16="http://schemas.microsoft.com/office/drawing/2014/main" id="{00000000-0008-0000-0000-00008A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1675" name="TextBox 1674">
          <a:extLst>
            <a:ext uri="{FF2B5EF4-FFF2-40B4-BE49-F238E27FC236}">
              <a16:creationId xmlns:a16="http://schemas.microsoft.com/office/drawing/2014/main" id="{00000000-0008-0000-0000-00008B06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76" name="TextBox 1675">
          <a:extLst>
            <a:ext uri="{FF2B5EF4-FFF2-40B4-BE49-F238E27FC236}">
              <a16:creationId xmlns:a16="http://schemas.microsoft.com/office/drawing/2014/main" id="{00000000-0008-0000-0000-00008C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77" name="TextBox 1676">
          <a:extLst>
            <a:ext uri="{FF2B5EF4-FFF2-40B4-BE49-F238E27FC236}">
              <a16:creationId xmlns:a16="http://schemas.microsoft.com/office/drawing/2014/main" id="{00000000-0008-0000-0000-00008D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78" name="TextBox 1677">
          <a:extLst>
            <a:ext uri="{FF2B5EF4-FFF2-40B4-BE49-F238E27FC236}">
              <a16:creationId xmlns:a16="http://schemas.microsoft.com/office/drawing/2014/main" id="{00000000-0008-0000-0000-00008E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79" name="TextBox 1678">
          <a:extLst>
            <a:ext uri="{FF2B5EF4-FFF2-40B4-BE49-F238E27FC236}">
              <a16:creationId xmlns:a16="http://schemas.microsoft.com/office/drawing/2014/main" id="{00000000-0008-0000-0000-00008F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80" name="TextBox 1679">
          <a:extLst>
            <a:ext uri="{FF2B5EF4-FFF2-40B4-BE49-F238E27FC236}">
              <a16:creationId xmlns:a16="http://schemas.microsoft.com/office/drawing/2014/main" id="{00000000-0008-0000-0000-000090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81" name="TextBox 1680">
          <a:extLst>
            <a:ext uri="{FF2B5EF4-FFF2-40B4-BE49-F238E27FC236}">
              <a16:creationId xmlns:a16="http://schemas.microsoft.com/office/drawing/2014/main" id="{00000000-0008-0000-0000-000091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82" name="TextBox 1681">
          <a:extLst>
            <a:ext uri="{FF2B5EF4-FFF2-40B4-BE49-F238E27FC236}">
              <a16:creationId xmlns:a16="http://schemas.microsoft.com/office/drawing/2014/main" id="{00000000-0008-0000-0000-000092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83" name="TextBox 1682">
          <a:extLst>
            <a:ext uri="{FF2B5EF4-FFF2-40B4-BE49-F238E27FC236}">
              <a16:creationId xmlns:a16="http://schemas.microsoft.com/office/drawing/2014/main" id="{00000000-0008-0000-0000-000093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84" name="TextBox 1683">
          <a:extLst>
            <a:ext uri="{FF2B5EF4-FFF2-40B4-BE49-F238E27FC236}">
              <a16:creationId xmlns:a16="http://schemas.microsoft.com/office/drawing/2014/main" id="{00000000-0008-0000-0000-000094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85" name="TextBox 1684">
          <a:extLst>
            <a:ext uri="{FF2B5EF4-FFF2-40B4-BE49-F238E27FC236}">
              <a16:creationId xmlns:a16="http://schemas.microsoft.com/office/drawing/2014/main" id="{00000000-0008-0000-0000-000095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86" name="TextBox 1685">
          <a:extLst>
            <a:ext uri="{FF2B5EF4-FFF2-40B4-BE49-F238E27FC236}">
              <a16:creationId xmlns:a16="http://schemas.microsoft.com/office/drawing/2014/main" id="{00000000-0008-0000-0000-000096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87" name="TextBox 1686">
          <a:extLst>
            <a:ext uri="{FF2B5EF4-FFF2-40B4-BE49-F238E27FC236}">
              <a16:creationId xmlns:a16="http://schemas.microsoft.com/office/drawing/2014/main" id="{00000000-0008-0000-0000-000097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688" name="TextBox 1687">
          <a:extLst>
            <a:ext uri="{FF2B5EF4-FFF2-40B4-BE49-F238E27FC236}">
              <a16:creationId xmlns:a16="http://schemas.microsoft.com/office/drawing/2014/main" id="{00000000-0008-0000-0000-00009806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689" name="TextBox 1688">
          <a:extLst>
            <a:ext uri="{FF2B5EF4-FFF2-40B4-BE49-F238E27FC236}">
              <a16:creationId xmlns:a16="http://schemas.microsoft.com/office/drawing/2014/main" id="{00000000-0008-0000-0000-00009906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690" name="TextBox 1689">
          <a:extLst>
            <a:ext uri="{FF2B5EF4-FFF2-40B4-BE49-F238E27FC236}">
              <a16:creationId xmlns:a16="http://schemas.microsoft.com/office/drawing/2014/main" id="{00000000-0008-0000-0000-00009A06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691" name="TextBox 1690">
          <a:extLst>
            <a:ext uri="{FF2B5EF4-FFF2-40B4-BE49-F238E27FC236}">
              <a16:creationId xmlns:a16="http://schemas.microsoft.com/office/drawing/2014/main" id="{00000000-0008-0000-0000-00009B06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92" name="TextBox 1691">
          <a:extLst>
            <a:ext uri="{FF2B5EF4-FFF2-40B4-BE49-F238E27FC236}">
              <a16:creationId xmlns:a16="http://schemas.microsoft.com/office/drawing/2014/main" id="{00000000-0008-0000-0000-00009C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93" name="TextBox 1692">
          <a:extLst>
            <a:ext uri="{FF2B5EF4-FFF2-40B4-BE49-F238E27FC236}">
              <a16:creationId xmlns:a16="http://schemas.microsoft.com/office/drawing/2014/main" id="{00000000-0008-0000-0000-00009D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94" name="TextBox 1693">
          <a:extLst>
            <a:ext uri="{FF2B5EF4-FFF2-40B4-BE49-F238E27FC236}">
              <a16:creationId xmlns:a16="http://schemas.microsoft.com/office/drawing/2014/main" id="{00000000-0008-0000-0000-00009E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95" name="TextBox 1694">
          <a:extLst>
            <a:ext uri="{FF2B5EF4-FFF2-40B4-BE49-F238E27FC236}">
              <a16:creationId xmlns:a16="http://schemas.microsoft.com/office/drawing/2014/main" id="{00000000-0008-0000-0000-00009F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96" name="TextBox 1695">
          <a:extLst>
            <a:ext uri="{FF2B5EF4-FFF2-40B4-BE49-F238E27FC236}">
              <a16:creationId xmlns:a16="http://schemas.microsoft.com/office/drawing/2014/main" id="{00000000-0008-0000-0000-0000A0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97" name="TextBox 1696">
          <a:extLst>
            <a:ext uri="{FF2B5EF4-FFF2-40B4-BE49-F238E27FC236}">
              <a16:creationId xmlns:a16="http://schemas.microsoft.com/office/drawing/2014/main" id="{00000000-0008-0000-0000-0000A1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98" name="TextBox 1697">
          <a:extLst>
            <a:ext uri="{FF2B5EF4-FFF2-40B4-BE49-F238E27FC236}">
              <a16:creationId xmlns:a16="http://schemas.microsoft.com/office/drawing/2014/main" id="{00000000-0008-0000-0000-0000A2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699" name="TextBox 1698">
          <a:extLst>
            <a:ext uri="{FF2B5EF4-FFF2-40B4-BE49-F238E27FC236}">
              <a16:creationId xmlns:a16="http://schemas.microsoft.com/office/drawing/2014/main" id="{00000000-0008-0000-0000-0000A3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00" name="TextBox 1699">
          <a:extLst>
            <a:ext uri="{FF2B5EF4-FFF2-40B4-BE49-F238E27FC236}">
              <a16:creationId xmlns:a16="http://schemas.microsoft.com/office/drawing/2014/main" id="{00000000-0008-0000-0000-0000A4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01" name="TextBox 1700">
          <a:extLst>
            <a:ext uri="{FF2B5EF4-FFF2-40B4-BE49-F238E27FC236}">
              <a16:creationId xmlns:a16="http://schemas.microsoft.com/office/drawing/2014/main" id="{00000000-0008-0000-0000-0000A5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02" name="TextBox 1701">
          <a:extLst>
            <a:ext uri="{FF2B5EF4-FFF2-40B4-BE49-F238E27FC236}">
              <a16:creationId xmlns:a16="http://schemas.microsoft.com/office/drawing/2014/main" id="{00000000-0008-0000-0000-0000A6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03" name="TextBox 1702">
          <a:extLst>
            <a:ext uri="{FF2B5EF4-FFF2-40B4-BE49-F238E27FC236}">
              <a16:creationId xmlns:a16="http://schemas.microsoft.com/office/drawing/2014/main" id="{00000000-0008-0000-0000-0000A7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704" name="TextBox 1703">
          <a:extLst>
            <a:ext uri="{FF2B5EF4-FFF2-40B4-BE49-F238E27FC236}">
              <a16:creationId xmlns:a16="http://schemas.microsoft.com/office/drawing/2014/main" id="{00000000-0008-0000-0000-0000A806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705" name="TextBox 1704">
          <a:extLst>
            <a:ext uri="{FF2B5EF4-FFF2-40B4-BE49-F238E27FC236}">
              <a16:creationId xmlns:a16="http://schemas.microsoft.com/office/drawing/2014/main" id="{00000000-0008-0000-0000-0000A906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706" name="TextBox 1705">
          <a:extLst>
            <a:ext uri="{FF2B5EF4-FFF2-40B4-BE49-F238E27FC236}">
              <a16:creationId xmlns:a16="http://schemas.microsoft.com/office/drawing/2014/main" id="{00000000-0008-0000-0000-0000AA06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1707" name="TextBox 1706">
          <a:extLst>
            <a:ext uri="{FF2B5EF4-FFF2-40B4-BE49-F238E27FC236}">
              <a16:creationId xmlns:a16="http://schemas.microsoft.com/office/drawing/2014/main" id="{00000000-0008-0000-0000-0000AB06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08" name="TextBox 1707">
          <a:extLst>
            <a:ext uri="{FF2B5EF4-FFF2-40B4-BE49-F238E27FC236}">
              <a16:creationId xmlns:a16="http://schemas.microsoft.com/office/drawing/2014/main" id="{00000000-0008-0000-0000-0000AC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09" name="TextBox 1708">
          <a:extLst>
            <a:ext uri="{FF2B5EF4-FFF2-40B4-BE49-F238E27FC236}">
              <a16:creationId xmlns:a16="http://schemas.microsoft.com/office/drawing/2014/main" id="{00000000-0008-0000-0000-0000AD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10" name="TextBox 1709">
          <a:extLst>
            <a:ext uri="{FF2B5EF4-FFF2-40B4-BE49-F238E27FC236}">
              <a16:creationId xmlns:a16="http://schemas.microsoft.com/office/drawing/2014/main" id="{00000000-0008-0000-0000-0000AE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11" name="TextBox 1710">
          <a:extLst>
            <a:ext uri="{FF2B5EF4-FFF2-40B4-BE49-F238E27FC236}">
              <a16:creationId xmlns:a16="http://schemas.microsoft.com/office/drawing/2014/main" id="{00000000-0008-0000-0000-0000AF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12" name="TextBox 1711">
          <a:extLst>
            <a:ext uri="{FF2B5EF4-FFF2-40B4-BE49-F238E27FC236}">
              <a16:creationId xmlns:a16="http://schemas.microsoft.com/office/drawing/2014/main" id="{00000000-0008-0000-0000-0000B0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13" name="TextBox 1712">
          <a:extLst>
            <a:ext uri="{FF2B5EF4-FFF2-40B4-BE49-F238E27FC236}">
              <a16:creationId xmlns:a16="http://schemas.microsoft.com/office/drawing/2014/main" id="{00000000-0008-0000-0000-0000B1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14" name="TextBox 1713">
          <a:extLst>
            <a:ext uri="{FF2B5EF4-FFF2-40B4-BE49-F238E27FC236}">
              <a16:creationId xmlns:a16="http://schemas.microsoft.com/office/drawing/2014/main" id="{00000000-0008-0000-0000-0000B2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15" name="TextBox 1714">
          <a:extLst>
            <a:ext uri="{FF2B5EF4-FFF2-40B4-BE49-F238E27FC236}">
              <a16:creationId xmlns:a16="http://schemas.microsoft.com/office/drawing/2014/main" id="{00000000-0008-0000-0000-0000B3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16" name="TextBox 1715">
          <a:extLst>
            <a:ext uri="{FF2B5EF4-FFF2-40B4-BE49-F238E27FC236}">
              <a16:creationId xmlns:a16="http://schemas.microsoft.com/office/drawing/2014/main" id="{00000000-0008-0000-0000-0000B4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17" name="TextBox 1716">
          <a:extLst>
            <a:ext uri="{FF2B5EF4-FFF2-40B4-BE49-F238E27FC236}">
              <a16:creationId xmlns:a16="http://schemas.microsoft.com/office/drawing/2014/main" id="{00000000-0008-0000-0000-0000B5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18" name="TextBox 1717">
          <a:extLst>
            <a:ext uri="{FF2B5EF4-FFF2-40B4-BE49-F238E27FC236}">
              <a16:creationId xmlns:a16="http://schemas.microsoft.com/office/drawing/2014/main" id="{00000000-0008-0000-0000-0000B6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19" name="TextBox 1718">
          <a:extLst>
            <a:ext uri="{FF2B5EF4-FFF2-40B4-BE49-F238E27FC236}">
              <a16:creationId xmlns:a16="http://schemas.microsoft.com/office/drawing/2014/main" id="{00000000-0008-0000-0000-0000B7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20" name="TextBox 1719">
          <a:extLst>
            <a:ext uri="{FF2B5EF4-FFF2-40B4-BE49-F238E27FC236}">
              <a16:creationId xmlns:a16="http://schemas.microsoft.com/office/drawing/2014/main" id="{00000000-0008-0000-0000-0000B8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21" name="TextBox 1720">
          <a:extLst>
            <a:ext uri="{FF2B5EF4-FFF2-40B4-BE49-F238E27FC236}">
              <a16:creationId xmlns:a16="http://schemas.microsoft.com/office/drawing/2014/main" id="{00000000-0008-0000-0000-0000B9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22" name="TextBox 1721">
          <a:extLst>
            <a:ext uri="{FF2B5EF4-FFF2-40B4-BE49-F238E27FC236}">
              <a16:creationId xmlns:a16="http://schemas.microsoft.com/office/drawing/2014/main" id="{00000000-0008-0000-0000-0000BA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23" name="TextBox 1722">
          <a:extLst>
            <a:ext uri="{FF2B5EF4-FFF2-40B4-BE49-F238E27FC236}">
              <a16:creationId xmlns:a16="http://schemas.microsoft.com/office/drawing/2014/main" id="{00000000-0008-0000-0000-0000BB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24" name="TextBox 1723">
          <a:extLst>
            <a:ext uri="{FF2B5EF4-FFF2-40B4-BE49-F238E27FC236}">
              <a16:creationId xmlns:a16="http://schemas.microsoft.com/office/drawing/2014/main" id="{00000000-0008-0000-0000-0000BC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25" name="TextBox 1724">
          <a:extLst>
            <a:ext uri="{FF2B5EF4-FFF2-40B4-BE49-F238E27FC236}">
              <a16:creationId xmlns:a16="http://schemas.microsoft.com/office/drawing/2014/main" id="{00000000-0008-0000-0000-0000BD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26" name="TextBox 1725">
          <a:extLst>
            <a:ext uri="{FF2B5EF4-FFF2-40B4-BE49-F238E27FC236}">
              <a16:creationId xmlns:a16="http://schemas.microsoft.com/office/drawing/2014/main" id="{00000000-0008-0000-0000-0000BE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27" name="TextBox 1726">
          <a:extLst>
            <a:ext uri="{FF2B5EF4-FFF2-40B4-BE49-F238E27FC236}">
              <a16:creationId xmlns:a16="http://schemas.microsoft.com/office/drawing/2014/main" id="{00000000-0008-0000-0000-0000BF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28" name="TextBox 1727">
          <a:extLst>
            <a:ext uri="{FF2B5EF4-FFF2-40B4-BE49-F238E27FC236}">
              <a16:creationId xmlns:a16="http://schemas.microsoft.com/office/drawing/2014/main" id="{00000000-0008-0000-0000-0000C0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29" name="TextBox 1728">
          <a:extLst>
            <a:ext uri="{FF2B5EF4-FFF2-40B4-BE49-F238E27FC236}">
              <a16:creationId xmlns:a16="http://schemas.microsoft.com/office/drawing/2014/main" id="{00000000-0008-0000-0000-0000C1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30" name="TextBox 1729">
          <a:extLst>
            <a:ext uri="{FF2B5EF4-FFF2-40B4-BE49-F238E27FC236}">
              <a16:creationId xmlns:a16="http://schemas.microsoft.com/office/drawing/2014/main" id="{00000000-0008-0000-0000-0000C2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731" name="TextBox 1730">
          <a:extLst>
            <a:ext uri="{FF2B5EF4-FFF2-40B4-BE49-F238E27FC236}">
              <a16:creationId xmlns:a16="http://schemas.microsoft.com/office/drawing/2014/main" id="{00000000-0008-0000-0000-0000C306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32" name="TextBox 1731">
          <a:extLst>
            <a:ext uri="{FF2B5EF4-FFF2-40B4-BE49-F238E27FC236}">
              <a16:creationId xmlns:a16="http://schemas.microsoft.com/office/drawing/2014/main" id="{00000000-0008-0000-0000-0000C4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33" name="TextBox 1732">
          <a:extLst>
            <a:ext uri="{FF2B5EF4-FFF2-40B4-BE49-F238E27FC236}">
              <a16:creationId xmlns:a16="http://schemas.microsoft.com/office/drawing/2014/main" id="{00000000-0008-0000-0000-0000C5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34" name="TextBox 1733">
          <a:extLst>
            <a:ext uri="{FF2B5EF4-FFF2-40B4-BE49-F238E27FC236}">
              <a16:creationId xmlns:a16="http://schemas.microsoft.com/office/drawing/2014/main" id="{00000000-0008-0000-0000-0000C6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35" name="TextBox 1734">
          <a:extLst>
            <a:ext uri="{FF2B5EF4-FFF2-40B4-BE49-F238E27FC236}">
              <a16:creationId xmlns:a16="http://schemas.microsoft.com/office/drawing/2014/main" id="{00000000-0008-0000-0000-0000C7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36" name="TextBox 1735">
          <a:extLst>
            <a:ext uri="{FF2B5EF4-FFF2-40B4-BE49-F238E27FC236}">
              <a16:creationId xmlns:a16="http://schemas.microsoft.com/office/drawing/2014/main" id="{00000000-0008-0000-0000-0000C8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37" name="TextBox 1736">
          <a:extLst>
            <a:ext uri="{FF2B5EF4-FFF2-40B4-BE49-F238E27FC236}">
              <a16:creationId xmlns:a16="http://schemas.microsoft.com/office/drawing/2014/main" id="{00000000-0008-0000-0000-0000C9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38" name="TextBox 1737">
          <a:extLst>
            <a:ext uri="{FF2B5EF4-FFF2-40B4-BE49-F238E27FC236}">
              <a16:creationId xmlns:a16="http://schemas.microsoft.com/office/drawing/2014/main" id="{00000000-0008-0000-0000-0000CA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39" name="TextBox 1738">
          <a:extLst>
            <a:ext uri="{FF2B5EF4-FFF2-40B4-BE49-F238E27FC236}">
              <a16:creationId xmlns:a16="http://schemas.microsoft.com/office/drawing/2014/main" id="{00000000-0008-0000-0000-0000CB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40" name="TextBox 1739">
          <a:extLst>
            <a:ext uri="{FF2B5EF4-FFF2-40B4-BE49-F238E27FC236}">
              <a16:creationId xmlns:a16="http://schemas.microsoft.com/office/drawing/2014/main" id="{00000000-0008-0000-0000-0000CC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41" name="TextBox 1740">
          <a:extLst>
            <a:ext uri="{FF2B5EF4-FFF2-40B4-BE49-F238E27FC236}">
              <a16:creationId xmlns:a16="http://schemas.microsoft.com/office/drawing/2014/main" id="{00000000-0008-0000-0000-0000CD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42" name="TextBox 1741">
          <a:extLst>
            <a:ext uri="{FF2B5EF4-FFF2-40B4-BE49-F238E27FC236}">
              <a16:creationId xmlns:a16="http://schemas.microsoft.com/office/drawing/2014/main" id="{00000000-0008-0000-0000-0000CE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43" name="TextBox 1742">
          <a:extLst>
            <a:ext uri="{FF2B5EF4-FFF2-40B4-BE49-F238E27FC236}">
              <a16:creationId xmlns:a16="http://schemas.microsoft.com/office/drawing/2014/main" id="{00000000-0008-0000-0000-0000CF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44" name="TextBox 1743">
          <a:extLst>
            <a:ext uri="{FF2B5EF4-FFF2-40B4-BE49-F238E27FC236}">
              <a16:creationId xmlns:a16="http://schemas.microsoft.com/office/drawing/2014/main" id="{00000000-0008-0000-0000-0000D0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45" name="TextBox 1744">
          <a:extLst>
            <a:ext uri="{FF2B5EF4-FFF2-40B4-BE49-F238E27FC236}">
              <a16:creationId xmlns:a16="http://schemas.microsoft.com/office/drawing/2014/main" id="{00000000-0008-0000-0000-0000D1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46" name="TextBox 1745">
          <a:extLst>
            <a:ext uri="{FF2B5EF4-FFF2-40B4-BE49-F238E27FC236}">
              <a16:creationId xmlns:a16="http://schemas.microsoft.com/office/drawing/2014/main" id="{00000000-0008-0000-0000-0000D2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47" name="TextBox 1746">
          <a:extLst>
            <a:ext uri="{FF2B5EF4-FFF2-40B4-BE49-F238E27FC236}">
              <a16:creationId xmlns:a16="http://schemas.microsoft.com/office/drawing/2014/main" id="{00000000-0008-0000-0000-0000D3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48" name="TextBox 1747">
          <a:extLst>
            <a:ext uri="{FF2B5EF4-FFF2-40B4-BE49-F238E27FC236}">
              <a16:creationId xmlns:a16="http://schemas.microsoft.com/office/drawing/2014/main" id="{00000000-0008-0000-0000-0000D4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49" name="TextBox 1748">
          <a:extLst>
            <a:ext uri="{FF2B5EF4-FFF2-40B4-BE49-F238E27FC236}">
              <a16:creationId xmlns:a16="http://schemas.microsoft.com/office/drawing/2014/main" id="{00000000-0008-0000-0000-0000D5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50" name="TextBox 1749">
          <a:extLst>
            <a:ext uri="{FF2B5EF4-FFF2-40B4-BE49-F238E27FC236}">
              <a16:creationId xmlns:a16="http://schemas.microsoft.com/office/drawing/2014/main" id="{00000000-0008-0000-0000-0000D6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51" name="TextBox 1750">
          <a:extLst>
            <a:ext uri="{FF2B5EF4-FFF2-40B4-BE49-F238E27FC236}">
              <a16:creationId xmlns:a16="http://schemas.microsoft.com/office/drawing/2014/main" id="{00000000-0008-0000-0000-0000D7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52" name="TextBox 1751">
          <a:extLst>
            <a:ext uri="{FF2B5EF4-FFF2-40B4-BE49-F238E27FC236}">
              <a16:creationId xmlns:a16="http://schemas.microsoft.com/office/drawing/2014/main" id="{00000000-0008-0000-0000-0000D8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53" name="TextBox 1752">
          <a:extLst>
            <a:ext uri="{FF2B5EF4-FFF2-40B4-BE49-F238E27FC236}">
              <a16:creationId xmlns:a16="http://schemas.microsoft.com/office/drawing/2014/main" id="{00000000-0008-0000-0000-0000D9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54" name="TextBox 1753">
          <a:extLst>
            <a:ext uri="{FF2B5EF4-FFF2-40B4-BE49-F238E27FC236}">
              <a16:creationId xmlns:a16="http://schemas.microsoft.com/office/drawing/2014/main" id="{00000000-0008-0000-0000-0000DA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55" name="TextBox 1754">
          <a:extLst>
            <a:ext uri="{FF2B5EF4-FFF2-40B4-BE49-F238E27FC236}">
              <a16:creationId xmlns:a16="http://schemas.microsoft.com/office/drawing/2014/main" id="{00000000-0008-0000-0000-0000DB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56" name="TextBox 1755">
          <a:extLst>
            <a:ext uri="{FF2B5EF4-FFF2-40B4-BE49-F238E27FC236}">
              <a16:creationId xmlns:a16="http://schemas.microsoft.com/office/drawing/2014/main" id="{00000000-0008-0000-0000-0000DC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57" name="TextBox 1756">
          <a:extLst>
            <a:ext uri="{FF2B5EF4-FFF2-40B4-BE49-F238E27FC236}">
              <a16:creationId xmlns:a16="http://schemas.microsoft.com/office/drawing/2014/main" id="{00000000-0008-0000-0000-0000DD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58" name="TextBox 1757">
          <a:extLst>
            <a:ext uri="{FF2B5EF4-FFF2-40B4-BE49-F238E27FC236}">
              <a16:creationId xmlns:a16="http://schemas.microsoft.com/office/drawing/2014/main" id="{00000000-0008-0000-0000-0000DE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59" name="TextBox 1758">
          <a:extLst>
            <a:ext uri="{FF2B5EF4-FFF2-40B4-BE49-F238E27FC236}">
              <a16:creationId xmlns:a16="http://schemas.microsoft.com/office/drawing/2014/main" id="{00000000-0008-0000-0000-0000DF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60" name="TextBox 1759">
          <a:extLst>
            <a:ext uri="{FF2B5EF4-FFF2-40B4-BE49-F238E27FC236}">
              <a16:creationId xmlns:a16="http://schemas.microsoft.com/office/drawing/2014/main" id="{00000000-0008-0000-0000-0000E0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61" name="TextBox 1760">
          <a:extLst>
            <a:ext uri="{FF2B5EF4-FFF2-40B4-BE49-F238E27FC236}">
              <a16:creationId xmlns:a16="http://schemas.microsoft.com/office/drawing/2014/main" id="{00000000-0008-0000-0000-0000E1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62" name="TextBox 1761">
          <a:extLst>
            <a:ext uri="{FF2B5EF4-FFF2-40B4-BE49-F238E27FC236}">
              <a16:creationId xmlns:a16="http://schemas.microsoft.com/office/drawing/2014/main" id="{00000000-0008-0000-0000-0000E2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63" name="TextBox 1762">
          <a:extLst>
            <a:ext uri="{FF2B5EF4-FFF2-40B4-BE49-F238E27FC236}">
              <a16:creationId xmlns:a16="http://schemas.microsoft.com/office/drawing/2014/main" id="{00000000-0008-0000-0000-0000E3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64" name="TextBox 1763">
          <a:extLst>
            <a:ext uri="{FF2B5EF4-FFF2-40B4-BE49-F238E27FC236}">
              <a16:creationId xmlns:a16="http://schemas.microsoft.com/office/drawing/2014/main" id="{00000000-0008-0000-0000-0000E4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65" name="TextBox 1764">
          <a:extLst>
            <a:ext uri="{FF2B5EF4-FFF2-40B4-BE49-F238E27FC236}">
              <a16:creationId xmlns:a16="http://schemas.microsoft.com/office/drawing/2014/main" id="{00000000-0008-0000-0000-0000E5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66" name="TextBox 1765">
          <a:extLst>
            <a:ext uri="{FF2B5EF4-FFF2-40B4-BE49-F238E27FC236}">
              <a16:creationId xmlns:a16="http://schemas.microsoft.com/office/drawing/2014/main" id="{00000000-0008-0000-0000-0000E6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67" name="TextBox 1766">
          <a:extLst>
            <a:ext uri="{FF2B5EF4-FFF2-40B4-BE49-F238E27FC236}">
              <a16:creationId xmlns:a16="http://schemas.microsoft.com/office/drawing/2014/main" id="{00000000-0008-0000-0000-0000E7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68" name="TextBox 1767">
          <a:extLst>
            <a:ext uri="{FF2B5EF4-FFF2-40B4-BE49-F238E27FC236}">
              <a16:creationId xmlns:a16="http://schemas.microsoft.com/office/drawing/2014/main" id="{00000000-0008-0000-0000-0000E8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69" name="TextBox 1768">
          <a:extLst>
            <a:ext uri="{FF2B5EF4-FFF2-40B4-BE49-F238E27FC236}">
              <a16:creationId xmlns:a16="http://schemas.microsoft.com/office/drawing/2014/main" id="{00000000-0008-0000-0000-0000E9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70" name="TextBox 1769">
          <a:extLst>
            <a:ext uri="{FF2B5EF4-FFF2-40B4-BE49-F238E27FC236}">
              <a16:creationId xmlns:a16="http://schemas.microsoft.com/office/drawing/2014/main" id="{00000000-0008-0000-0000-0000EA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71" name="TextBox 1770">
          <a:extLst>
            <a:ext uri="{FF2B5EF4-FFF2-40B4-BE49-F238E27FC236}">
              <a16:creationId xmlns:a16="http://schemas.microsoft.com/office/drawing/2014/main" id="{00000000-0008-0000-0000-0000EB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72" name="TextBox 1771">
          <a:extLst>
            <a:ext uri="{FF2B5EF4-FFF2-40B4-BE49-F238E27FC236}">
              <a16:creationId xmlns:a16="http://schemas.microsoft.com/office/drawing/2014/main" id="{00000000-0008-0000-0000-0000EC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73" name="TextBox 1772">
          <a:extLst>
            <a:ext uri="{FF2B5EF4-FFF2-40B4-BE49-F238E27FC236}">
              <a16:creationId xmlns:a16="http://schemas.microsoft.com/office/drawing/2014/main" id="{00000000-0008-0000-0000-0000ED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74" name="TextBox 1773">
          <a:extLst>
            <a:ext uri="{FF2B5EF4-FFF2-40B4-BE49-F238E27FC236}">
              <a16:creationId xmlns:a16="http://schemas.microsoft.com/office/drawing/2014/main" id="{00000000-0008-0000-0000-0000EE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75" name="TextBox 1774">
          <a:extLst>
            <a:ext uri="{FF2B5EF4-FFF2-40B4-BE49-F238E27FC236}">
              <a16:creationId xmlns:a16="http://schemas.microsoft.com/office/drawing/2014/main" id="{00000000-0008-0000-0000-0000EF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76" name="TextBox 1775">
          <a:extLst>
            <a:ext uri="{FF2B5EF4-FFF2-40B4-BE49-F238E27FC236}">
              <a16:creationId xmlns:a16="http://schemas.microsoft.com/office/drawing/2014/main" id="{00000000-0008-0000-0000-0000F0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77" name="TextBox 1776">
          <a:extLst>
            <a:ext uri="{FF2B5EF4-FFF2-40B4-BE49-F238E27FC236}">
              <a16:creationId xmlns:a16="http://schemas.microsoft.com/office/drawing/2014/main" id="{00000000-0008-0000-0000-0000F1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78" name="TextBox 1777">
          <a:extLst>
            <a:ext uri="{FF2B5EF4-FFF2-40B4-BE49-F238E27FC236}">
              <a16:creationId xmlns:a16="http://schemas.microsoft.com/office/drawing/2014/main" id="{00000000-0008-0000-0000-0000F2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79" name="TextBox 1778">
          <a:extLst>
            <a:ext uri="{FF2B5EF4-FFF2-40B4-BE49-F238E27FC236}">
              <a16:creationId xmlns:a16="http://schemas.microsoft.com/office/drawing/2014/main" id="{00000000-0008-0000-0000-0000F3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80" name="TextBox 1779">
          <a:extLst>
            <a:ext uri="{FF2B5EF4-FFF2-40B4-BE49-F238E27FC236}">
              <a16:creationId xmlns:a16="http://schemas.microsoft.com/office/drawing/2014/main" id="{00000000-0008-0000-0000-0000F4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81" name="TextBox 1780">
          <a:extLst>
            <a:ext uri="{FF2B5EF4-FFF2-40B4-BE49-F238E27FC236}">
              <a16:creationId xmlns:a16="http://schemas.microsoft.com/office/drawing/2014/main" id="{00000000-0008-0000-0000-0000F5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82" name="TextBox 1781">
          <a:extLst>
            <a:ext uri="{FF2B5EF4-FFF2-40B4-BE49-F238E27FC236}">
              <a16:creationId xmlns:a16="http://schemas.microsoft.com/office/drawing/2014/main" id="{00000000-0008-0000-0000-0000F6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83" name="TextBox 1782">
          <a:extLst>
            <a:ext uri="{FF2B5EF4-FFF2-40B4-BE49-F238E27FC236}">
              <a16:creationId xmlns:a16="http://schemas.microsoft.com/office/drawing/2014/main" id="{00000000-0008-0000-0000-0000F7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84" name="TextBox 1783">
          <a:extLst>
            <a:ext uri="{FF2B5EF4-FFF2-40B4-BE49-F238E27FC236}">
              <a16:creationId xmlns:a16="http://schemas.microsoft.com/office/drawing/2014/main" id="{00000000-0008-0000-0000-0000F8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85" name="TextBox 1784">
          <a:extLst>
            <a:ext uri="{FF2B5EF4-FFF2-40B4-BE49-F238E27FC236}">
              <a16:creationId xmlns:a16="http://schemas.microsoft.com/office/drawing/2014/main" id="{00000000-0008-0000-0000-0000F9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86" name="TextBox 1785">
          <a:extLst>
            <a:ext uri="{FF2B5EF4-FFF2-40B4-BE49-F238E27FC236}">
              <a16:creationId xmlns:a16="http://schemas.microsoft.com/office/drawing/2014/main" id="{00000000-0008-0000-0000-0000FA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87" name="TextBox 1786">
          <a:extLst>
            <a:ext uri="{FF2B5EF4-FFF2-40B4-BE49-F238E27FC236}">
              <a16:creationId xmlns:a16="http://schemas.microsoft.com/office/drawing/2014/main" id="{00000000-0008-0000-0000-0000FB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88" name="TextBox 1787">
          <a:extLst>
            <a:ext uri="{FF2B5EF4-FFF2-40B4-BE49-F238E27FC236}">
              <a16:creationId xmlns:a16="http://schemas.microsoft.com/office/drawing/2014/main" id="{00000000-0008-0000-0000-0000FC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89" name="TextBox 1788">
          <a:extLst>
            <a:ext uri="{FF2B5EF4-FFF2-40B4-BE49-F238E27FC236}">
              <a16:creationId xmlns:a16="http://schemas.microsoft.com/office/drawing/2014/main" id="{00000000-0008-0000-0000-0000FD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90" name="TextBox 1789">
          <a:extLst>
            <a:ext uri="{FF2B5EF4-FFF2-40B4-BE49-F238E27FC236}">
              <a16:creationId xmlns:a16="http://schemas.microsoft.com/office/drawing/2014/main" id="{00000000-0008-0000-0000-0000FE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91" name="TextBox 1790">
          <a:extLst>
            <a:ext uri="{FF2B5EF4-FFF2-40B4-BE49-F238E27FC236}">
              <a16:creationId xmlns:a16="http://schemas.microsoft.com/office/drawing/2014/main" id="{00000000-0008-0000-0000-0000FF06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92" name="TextBox 1791">
          <a:extLst>
            <a:ext uri="{FF2B5EF4-FFF2-40B4-BE49-F238E27FC236}">
              <a16:creationId xmlns:a16="http://schemas.microsoft.com/office/drawing/2014/main" id="{00000000-0008-0000-0000-000000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93" name="TextBox 1792">
          <a:extLst>
            <a:ext uri="{FF2B5EF4-FFF2-40B4-BE49-F238E27FC236}">
              <a16:creationId xmlns:a16="http://schemas.microsoft.com/office/drawing/2014/main" id="{00000000-0008-0000-0000-000001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94" name="TextBox 1793">
          <a:extLst>
            <a:ext uri="{FF2B5EF4-FFF2-40B4-BE49-F238E27FC236}">
              <a16:creationId xmlns:a16="http://schemas.microsoft.com/office/drawing/2014/main" id="{00000000-0008-0000-0000-000002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95" name="TextBox 1794">
          <a:extLst>
            <a:ext uri="{FF2B5EF4-FFF2-40B4-BE49-F238E27FC236}">
              <a16:creationId xmlns:a16="http://schemas.microsoft.com/office/drawing/2014/main" id="{00000000-0008-0000-0000-000003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96" name="TextBox 1795">
          <a:extLst>
            <a:ext uri="{FF2B5EF4-FFF2-40B4-BE49-F238E27FC236}">
              <a16:creationId xmlns:a16="http://schemas.microsoft.com/office/drawing/2014/main" id="{00000000-0008-0000-0000-000004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97" name="TextBox 1796">
          <a:extLst>
            <a:ext uri="{FF2B5EF4-FFF2-40B4-BE49-F238E27FC236}">
              <a16:creationId xmlns:a16="http://schemas.microsoft.com/office/drawing/2014/main" id="{00000000-0008-0000-0000-000005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98" name="TextBox 1797">
          <a:extLst>
            <a:ext uri="{FF2B5EF4-FFF2-40B4-BE49-F238E27FC236}">
              <a16:creationId xmlns:a16="http://schemas.microsoft.com/office/drawing/2014/main" id="{00000000-0008-0000-0000-000006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799" name="TextBox 1798">
          <a:extLst>
            <a:ext uri="{FF2B5EF4-FFF2-40B4-BE49-F238E27FC236}">
              <a16:creationId xmlns:a16="http://schemas.microsoft.com/office/drawing/2014/main" id="{00000000-0008-0000-0000-000007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800" name="TextBox 1799">
          <a:extLst>
            <a:ext uri="{FF2B5EF4-FFF2-40B4-BE49-F238E27FC236}">
              <a16:creationId xmlns:a16="http://schemas.microsoft.com/office/drawing/2014/main" id="{00000000-0008-0000-0000-000008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801" name="TextBox 1800">
          <a:extLst>
            <a:ext uri="{FF2B5EF4-FFF2-40B4-BE49-F238E27FC236}">
              <a16:creationId xmlns:a16="http://schemas.microsoft.com/office/drawing/2014/main" id="{00000000-0008-0000-0000-000009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802" name="TextBox 1801">
          <a:extLst>
            <a:ext uri="{FF2B5EF4-FFF2-40B4-BE49-F238E27FC236}">
              <a16:creationId xmlns:a16="http://schemas.microsoft.com/office/drawing/2014/main" id="{00000000-0008-0000-0000-00000A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803" name="TextBox 1802">
          <a:extLst>
            <a:ext uri="{FF2B5EF4-FFF2-40B4-BE49-F238E27FC236}">
              <a16:creationId xmlns:a16="http://schemas.microsoft.com/office/drawing/2014/main" id="{00000000-0008-0000-0000-00000B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04" name="TextBox 1803">
          <a:extLst>
            <a:ext uri="{FF2B5EF4-FFF2-40B4-BE49-F238E27FC236}">
              <a16:creationId xmlns:a16="http://schemas.microsoft.com/office/drawing/2014/main" id="{00000000-0008-0000-0000-00000C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05" name="TextBox 1804">
          <a:extLst>
            <a:ext uri="{FF2B5EF4-FFF2-40B4-BE49-F238E27FC236}">
              <a16:creationId xmlns:a16="http://schemas.microsoft.com/office/drawing/2014/main" id="{00000000-0008-0000-0000-00000D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06" name="TextBox 1805">
          <a:extLst>
            <a:ext uri="{FF2B5EF4-FFF2-40B4-BE49-F238E27FC236}">
              <a16:creationId xmlns:a16="http://schemas.microsoft.com/office/drawing/2014/main" id="{00000000-0008-0000-0000-00000E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07" name="TextBox 1806">
          <a:extLst>
            <a:ext uri="{FF2B5EF4-FFF2-40B4-BE49-F238E27FC236}">
              <a16:creationId xmlns:a16="http://schemas.microsoft.com/office/drawing/2014/main" id="{00000000-0008-0000-0000-00000F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08" name="TextBox 1807">
          <a:extLst>
            <a:ext uri="{FF2B5EF4-FFF2-40B4-BE49-F238E27FC236}">
              <a16:creationId xmlns:a16="http://schemas.microsoft.com/office/drawing/2014/main" id="{00000000-0008-0000-0000-000010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09" name="TextBox 1808">
          <a:extLst>
            <a:ext uri="{FF2B5EF4-FFF2-40B4-BE49-F238E27FC236}">
              <a16:creationId xmlns:a16="http://schemas.microsoft.com/office/drawing/2014/main" id="{00000000-0008-0000-0000-000011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10" name="TextBox 1809">
          <a:extLst>
            <a:ext uri="{FF2B5EF4-FFF2-40B4-BE49-F238E27FC236}">
              <a16:creationId xmlns:a16="http://schemas.microsoft.com/office/drawing/2014/main" id="{00000000-0008-0000-0000-000012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11" name="TextBox 1810">
          <a:extLst>
            <a:ext uri="{FF2B5EF4-FFF2-40B4-BE49-F238E27FC236}">
              <a16:creationId xmlns:a16="http://schemas.microsoft.com/office/drawing/2014/main" id="{00000000-0008-0000-0000-000013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12" name="TextBox 1811">
          <a:extLst>
            <a:ext uri="{FF2B5EF4-FFF2-40B4-BE49-F238E27FC236}">
              <a16:creationId xmlns:a16="http://schemas.microsoft.com/office/drawing/2014/main" id="{00000000-0008-0000-0000-000014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13" name="TextBox 1812">
          <a:extLst>
            <a:ext uri="{FF2B5EF4-FFF2-40B4-BE49-F238E27FC236}">
              <a16:creationId xmlns:a16="http://schemas.microsoft.com/office/drawing/2014/main" id="{00000000-0008-0000-0000-000015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14" name="TextBox 1813">
          <a:extLst>
            <a:ext uri="{FF2B5EF4-FFF2-40B4-BE49-F238E27FC236}">
              <a16:creationId xmlns:a16="http://schemas.microsoft.com/office/drawing/2014/main" id="{00000000-0008-0000-0000-000016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15" name="TextBox 1814">
          <a:extLst>
            <a:ext uri="{FF2B5EF4-FFF2-40B4-BE49-F238E27FC236}">
              <a16:creationId xmlns:a16="http://schemas.microsoft.com/office/drawing/2014/main" id="{00000000-0008-0000-0000-000017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16" name="TextBox 1815">
          <a:extLst>
            <a:ext uri="{FF2B5EF4-FFF2-40B4-BE49-F238E27FC236}">
              <a16:creationId xmlns:a16="http://schemas.microsoft.com/office/drawing/2014/main" id="{00000000-0008-0000-0000-000018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17" name="TextBox 1816">
          <a:extLst>
            <a:ext uri="{FF2B5EF4-FFF2-40B4-BE49-F238E27FC236}">
              <a16:creationId xmlns:a16="http://schemas.microsoft.com/office/drawing/2014/main" id="{00000000-0008-0000-0000-000019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18" name="TextBox 1817">
          <a:extLst>
            <a:ext uri="{FF2B5EF4-FFF2-40B4-BE49-F238E27FC236}">
              <a16:creationId xmlns:a16="http://schemas.microsoft.com/office/drawing/2014/main" id="{00000000-0008-0000-0000-00001A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19" name="TextBox 1818">
          <a:extLst>
            <a:ext uri="{FF2B5EF4-FFF2-40B4-BE49-F238E27FC236}">
              <a16:creationId xmlns:a16="http://schemas.microsoft.com/office/drawing/2014/main" id="{00000000-0008-0000-0000-00001B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20" name="TextBox 1819">
          <a:extLst>
            <a:ext uri="{FF2B5EF4-FFF2-40B4-BE49-F238E27FC236}">
              <a16:creationId xmlns:a16="http://schemas.microsoft.com/office/drawing/2014/main" id="{00000000-0008-0000-0000-00001C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21" name="TextBox 1820">
          <a:extLst>
            <a:ext uri="{FF2B5EF4-FFF2-40B4-BE49-F238E27FC236}">
              <a16:creationId xmlns:a16="http://schemas.microsoft.com/office/drawing/2014/main" id="{00000000-0008-0000-0000-00001D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22" name="TextBox 1821">
          <a:extLst>
            <a:ext uri="{FF2B5EF4-FFF2-40B4-BE49-F238E27FC236}">
              <a16:creationId xmlns:a16="http://schemas.microsoft.com/office/drawing/2014/main" id="{00000000-0008-0000-0000-00001E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23" name="TextBox 1822">
          <a:extLst>
            <a:ext uri="{FF2B5EF4-FFF2-40B4-BE49-F238E27FC236}">
              <a16:creationId xmlns:a16="http://schemas.microsoft.com/office/drawing/2014/main" id="{00000000-0008-0000-0000-00001F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24" name="TextBox 1823">
          <a:extLst>
            <a:ext uri="{FF2B5EF4-FFF2-40B4-BE49-F238E27FC236}">
              <a16:creationId xmlns:a16="http://schemas.microsoft.com/office/drawing/2014/main" id="{00000000-0008-0000-0000-000020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25" name="TextBox 1824">
          <a:extLst>
            <a:ext uri="{FF2B5EF4-FFF2-40B4-BE49-F238E27FC236}">
              <a16:creationId xmlns:a16="http://schemas.microsoft.com/office/drawing/2014/main" id="{00000000-0008-0000-0000-000021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26" name="TextBox 1825">
          <a:extLst>
            <a:ext uri="{FF2B5EF4-FFF2-40B4-BE49-F238E27FC236}">
              <a16:creationId xmlns:a16="http://schemas.microsoft.com/office/drawing/2014/main" id="{00000000-0008-0000-0000-000022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27" name="TextBox 1826">
          <a:extLst>
            <a:ext uri="{FF2B5EF4-FFF2-40B4-BE49-F238E27FC236}">
              <a16:creationId xmlns:a16="http://schemas.microsoft.com/office/drawing/2014/main" id="{00000000-0008-0000-0000-000023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28" name="TextBox 1827">
          <a:extLst>
            <a:ext uri="{FF2B5EF4-FFF2-40B4-BE49-F238E27FC236}">
              <a16:creationId xmlns:a16="http://schemas.microsoft.com/office/drawing/2014/main" id="{00000000-0008-0000-0000-000024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29" name="TextBox 1828">
          <a:extLst>
            <a:ext uri="{FF2B5EF4-FFF2-40B4-BE49-F238E27FC236}">
              <a16:creationId xmlns:a16="http://schemas.microsoft.com/office/drawing/2014/main" id="{00000000-0008-0000-0000-000025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30" name="TextBox 1829">
          <a:extLst>
            <a:ext uri="{FF2B5EF4-FFF2-40B4-BE49-F238E27FC236}">
              <a16:creationId xmlns:a16="http://schemas.microsoft.com/office/drawing/2014/main" id="{00000000-0008-0000-0000-000026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31" name="TextBox 1830">
          <a:extLst>
            <a:ext uri="{FF2B5EF4-FFF2-40B4-BE49-F238E27FC236}">
              <a16:creationId xmlns:a16="http://schemas.microsoft.com/office/drawing/2014/main" id="{00000000-0008-0000-0000-000027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32" name="TextBox 1831">
          <a:extLst>
            <a:ext uri="{FF2B5EF4-FFF2-40B4-BE49-F238E27FC236}">
              <a16:creationId xmlns:a16="http://schemas.microsoft.com/office/drawing/2014/main" id="{00000000-0008-0000-0000-000028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33" name="TextBox 1832">
          <a:extLst>
            <a:ext uri="{FF2B5EF4-FFF2-40B4-BE49-F238E27FC236}">
              <a16:creationId xmlns:a16="http://schemas.microsoft.com/office/drawing/2014/main" id="{00000000-0008-0000-0000-000029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34" name="TextBox 1833">
          <a:extLst>
            <a:ext uri="{FF2B5EF4-FFF2-40B4-BE49-F238E27FC236}">
              <a16:creationId xmlns:a16="http://schemas.microsoft.com/office/drawing/2014/main" id="{00000000-0008-0000-0000-00002A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35" name="TextBox 1834">
          <a:extLst>
            <a:ext uri="{FF2B5EF4-FFF2-40B4-BE49-F238E27FC236}">
              <a16:creationId xmlns:a16="http://schemas.microsoft.com/office/drawing/2014/main" id="{00000000-0008-0000-0000-00002B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36" name="TextBox 1835">
          <a:extLst>
            <a:ext uri="{FF2B5EF4-FFF2-40B4-BE49-F238E27FC236}">
              <a16:creationId xmlns:a16="http://schemas.microsoft.com/office/drawing/2014/main" id="{00000000-0008-0000-0000-00002C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37" name="TextBox 1836">
          <a:extLst>
            <a:ext uri="{FF2B5EF4-FFF2-40B4-BE49-F238E27FC236}">
              <a16:creationId xmlns:a16="http://schemas.microsoft.com/office/drawing/2014/main" id="{00000000-0008-0000-0000-00002D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38" name="TextBox 1837">
          <a:extLst>
            <a:ext uri="{FF2B5EF4-FFF2-40B4-BE49-F238E27FC236}">
              <a16:creationId xmlns:a16="http://schemas.microsoft.com/office/drawing/2014/main" id="{00000000-0008-0000-0000-00002E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39" name="TextBox 1838">
          <a:extLst>
            <a:ext uri="{FF2B5EF4-FFF2-40B4-BE49-F238E27FC236}">
              <a16:creationId xmlns:a16="http://schemas.microsoft.com/office/drawing/2014/main" id="{00000000-0008-0000-0000-00002F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40" name="TextBox 1839">
          <a:extLst>
            <a:ext uri="{FF2B5EF4-FFF2-40B4-BE49-F238E27FC236}">
              <a16:creationId xmlns:a16="http://schemas.microsoft.com/office/drawing/2014/main" id="{00000000-0008-0000-0000-000030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41" name="TextBox 1840">
          <a:extLst>
            <a:ext uri="{FF2B5EF4-FFF2-40B4-BE49-F238E27FC236}">
              <a16:creationId xmlns:a16="http://schemas.microsoft.com/office/drawing/2014/main" id="{00000000-0008-0000-0000-000031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42" name="TextBox 1841">
          <a:extLst>
            <a:ext uri="{FF2B5EF4-FFF2-40B4-BE49-F238E27FC236}">
              <a16:creationId xmlns:a16="http://schemas.microsoft.com/office/drawing/2014/main" id="{00000000-0008-0000-0000-000032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43" name="TextBox 1842">
          <a:extLst>
            <a:ext uri="{FF2B5EF4-FFF2-40B4-BE49-F238E27FC236}">
              <a16:creationId xmlns:a16="http://schemas.microsoft.com/office/drawing/2014/main" id="{00000000-0008-0000-0000-000033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44" name="TextBox 1843">
          <a:extLst>
            <a:ext uri="{FF2B5EF4-FFF2-40B4-BE49-F238E27FC236}">
              <a16:creationId xmlns:a16="http://schemas.microsoft.com/office/drawing/2014/main" id="{00000000-0008-0000-0000-000034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45" name="TextBox 1844">
          <a:extLst>
            <a:ext uri="{FF2B5EF4-FFF2-40B4-BE49-F238E27FC236}">
              <a16:creationId xmlns:a16="http://schemas.microsoft.com/office/drawing/2014/main" id="{00000000-0008-0000-0000-000035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46" name="TextBox 1845">
          <a:extLst>
            <a:ext uri="{FF2B5EF4-FFF2-40B4-BE49-F238E27FC236}">
              <a16:creationId xmlns:a16="http://schemas.microsoft.com/office/drawing/2014/main" id="{00000000-0008-0000-0000-000036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47" name="TextBox 1846">
          <a:extLst>
            <a:ext uri="{FF2B5EF4-FFF2-40B4-BE49-F238E27FC236}">
              <a16:creationId xmlns:a16="http://schemas.microsoft.com/office/drawing/2014/main" id="{00000000-0008-0000-0000-000037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48" name="TextBox 1847">
          <a:extLst>
            <a:ext uri="{FF2B5EF4-FFF2-40B4-BE49-F238E27FC236}">
              <a16:creationId xmlns:a16="http://schemas.microsoft.com/office/drawing/2014/main" id="{00000000-0008-0000-0000-000038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49" name="TextBox 1848">
          <a:extLst>
            <a:ext uri="{FF2B5EF4-FFF2-40B4-BE49-F238E27FC236}">
              <a16:creationId xmlns:a16="http://schemas.microsoft.com/office/drawing/2014/main" id="{00000000-0008-0000-0000-000039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50" name="TextBox 1849">
          <a:extLst>
            <a:ext uri="{FF2B5EF4-FFF2-40B4-BE49-F238E27FC236}">
              <a16:creationId xmlns:a16="http://schemas.microsoft.com/office/drawing/2014/main" id="{00000000-0008-0000-0000-00003A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51" name="TextBox 1850">
          <a:extLst>
            <a:ext uri="{FF2B5EF4-FFF2-40B4-BE49-F238E27FC236}">
              <a16:creationId xmlns:a16="http://schemas.microsoft.com/office/drawing/2014/main" id="{00000000-0008-0000-0000-00003B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52" name="TextBox 1851">
          <a:extLst>
            <a:ext uri="{FF2B5EF4-FFF2-40B4-BE49-F238E27FC236}">
              <a16:creationId xmlns:a16="http://schemas.microsoft.com/office/drawing/2014/main" id="{00000000-0008-0000-0000-00003C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53" name="TextBox 1852">
          <a:extLst>
            <a:ext uri="{FF2B5EF4-FFF2-40B4-BE49-F238E27FC236}">
              <a16:creationId xmlns:a16="http://schemas.microsoft.com/office/drawing/2014/main" id="{00000000-0008-0000-0000-00003D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54" name="TextBox 1853">
          <a:extLst>
            <a:ext uri="{FF2B5EF4-FFF2-40B4-BE49-F238E27FC236}">
              <a16:creationId xmlns:a16="http://schemas.microsoft.com/office/drawing/2014/main" id="{00000000-0008-0000-0000-00003E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55" name="TextBox 1854">
          <a:extLst>
            <a:ext uri="{FF2B5EF4-FFF2-40B4-BE49-F238E27FC236}">
              <a16:creationId xmlns:a16="http://schemas.microsoft.com/office/drawing/2014/main" id="{00000000-0008-0000-0000-00003F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56" name="TextBox 1855">
          <a:extLst>
            <a:ext uri="{FF2B5EF4-FFF2-40B4-BE49-F238E27FC236}">
              <a16:creationId xmlns:a16="http://schemas.microsoft.com/office/drawing/2014/main" id="{00000000-0008-0000-0000-000040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57" name="TextBox 1856">
          <a:extLst>
            <a:ext uri="{FF2B5EF4-FFF2-40B4-BE49-F238E27FC236}">
              <a16:creationId xmlns:a16="http://schemas.microsoft.com/office/drawing/2014/main" id="{00000000-0008-0000-0000-000041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58" name="TextBox 1857">
          <a:extLst>
            <a:ext uri="{FF2B5EF4-FFF2-40B4-BE49-F238E27FC236}">
              <a16:creationId xmlns:a16="http://schemas.microsoft.com/office/drawing/2014/main" id="{00000000-0008-0000-0000-000042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59" name="TextBox 1858">
          <a:extLst>
            <a:ext uri="{FF2B5EF4-FFF2-40B4-BE49-F238E27FC236}">
              <a16:creationId xmlns:a16="http://schemas.microsoft.com/office/drawing/2014/main" id="{00000000-0008-0000-0000-000043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60" name="TextBox 1859">
          <a:extLst>
            <a:ext uri="{FF2B5EF4-FFF2-40B4-BE49-F238E27FC236}">
              <a16:creationId xmlns:a16="http://schemas.microsoft.com/office/drawing/2014/main" id="{00000000-0008-0000-0000-000044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61" name="TextBox 1860">
          <a:extLst>
            <a:ext uri="{FF2B5EF4-FFF2-40B4-BE49-F238E27FC236}">
              <a16:creationId xmlns:a16="http://schemas.microsoft.com/office/drawing/2014/main" id="{00000000-0008-0000-0000-000045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62" name="TextBox 1861">
          <a:extLst>
            <a:ext uri="{FF2B5EF4-FFF2-40B4-BE49-F238E27FC236}">
              <a16:creationId xmlns:a16="http://schemas.microsoft.com/office/drawing/2014/main" id="{00000000-0008-0000-0000-000046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63" name="TextBox 1862">
          <a:extLst>
            <a:ext uri="{FF2B5EF4-FFF2-40B4-BE49-F238E27FC236}">
              <a16:creationId xmlns:a16="http://schemas.microsoft.com/office/drawing/2014/main" id="{00000000-0008-0000-0000-000047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64" name="TextBox 1863">
          <a:extLst>
            <a:ext uri="{FF2B5EF4-FFF2-40B4-BE49-F238E27FC236}">
              <a16:creationId xmlns:a16="http://schemas.microsoft.com/office/drawing/2014/main" id="{00000000-0008-0000-0000-000048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65" name="TextBox 1864">
          <a:extLst>
            <a:ext uri="{FF2B5EF4-FFF2-40B4-BE49-F238E27FC236}">
              <a16:creationId xmlns:a16="http://schemas.microsoft.com/office/drawing/2014/main" id="{00000000-0008-0000-0000-000049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66" name="TextBox 1865">
          <a:extLst>
            <a:ext uri="{FF2B5EF4-FFF2-40B4-BE49-F238E27FC236}">
              <a16:creationId xmlns:a16="http://schemas.microsoft.com/office/drawing/2014/main" id="{00000000-0008-0000-0000-00004A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67" name="TextBox 1866">
          <a:extLst>
            <a:ext uri="{FF2B5EF4-FFF2-40B4-BE49-F238E27FC236}">
              <a16:creationId xmlns:a16="http://schemas.microsoft.com/office/drawing/2014/main" id="{00000000-0008-0000-0000-00004B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68" name="TextBox 1867">
          <a:extLst>
            <a:ext uri="{FF2B5EF4-FFF2-40B4-BE49-F238E27FC236}">
              <a16:creationId xmlns:a16="http://schemas.microsoft.com/office/drawing/2014/main" id="{00000000-0008-0000-0000-00004C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69" name="TextBox 1868">
          <a:extLst>
            <a:ext uri="{FF2B5EF4-FFF2-40B4-BE49-F238E27FC236}">
              <a16:creationId xmlns:a16="http://schemas.microsoft.com/office/drawing/2014/main" id="{00000000-0008-0000-0000-00004D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70" name="TextBox 1869">
          <a:extLst>
            <a:ext uri="{FF2B5EF4-FFF2-40B4-BE49-F238E27FC236}">
              <a16:creationId xmlns:a16="http://schemas.microsoft.com/office/drawing/2014/main" id="{00000000-0008-0000-0000-00004E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71" name="TextBox 1870">
          <a:extLst>
            <a:ext uri="{FF2B5EF4-FFF2-40B4-BE49-F238E27FC236}">
              <a16:creationId xmlns:a16="http://schemas.microsoft.com/office/drawing/2014/main" id="{00000000-0008-0000-0000-00004F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72" name="TextBox 1871">
          <a:extLst>
            <a:ext uri="{FF2B5EF4-FFF2-40B4-BE49-F238E27FC236}">
              <a16:creationId xmlns:a16="http://schemas.microsoft.com/office/drawing/2014/main" id="{00000000-0008-0000-0000-000050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73" name="TextBox 1872">
          <a:extLst>
            <a:ext uri="{FF2B5EF4-FFF2-40B4-BE49-F238E27FC236}">
              <a16:creationId xmlns:a16="http://schemas.microsoft.com/office/drawing/2014/main" id="{00000000-0008-0000-0000-000051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74" name="TextBox 1873">
          <a:extLst>
            <a:ext uri="{FF2B5EF4-FFF2-40B4-BE49-F238E27FC236}">
              <a16:creationId xmlns:a16="http://schemas.microsoft.com/office/drawing/2014/main" id="{00000000-0008-0000-0000-000052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875" name="TextBox 1874">
          <a:extLst>
            <a:ext uri="{FF2B5EF4-FFF2-40B4-BE49-F238E27FC236}">
              <a16:creationId xmlns:a16="http://schemas.microsoft.com/office/drawing/2014/main" id="{00000000-0008-0000-0000-000053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876" name="TextBox 1875">
          <a:extLst>
            <a:ext uri="{FF2B5EF4-FFF2-40B4-BE49-F238E27FC236}">
              <a16:creationId xmlns:a16="http://schemas.microsoft.com/office/drawing/2014/main" id="{00000000-0008-0000-0000-000054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877" name="TextBox 1876">
          <a:extLst>
            <a:ext uri="{FF2B5EF4-FFF2-40B4-BE49-F238E27FC236}">
              <a16:creationId xmlns:a16="http://schemas.microsoft.com/office/drawing/2014/main" id="{00000000-0008-0000-0000-000055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878" name="TextBox 1877">
          <a:extLst>
            <a:ext uri="{FF2B5EF4-FFF2-40B4-BE49-F238E27FC236}">
              <a16:creationId xmlns:a16="http://schemas.microsoft.com/office/drawing/2014/main" id="{00000000-0008-0000-0000-000056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879" name="TextBox 1878">
          <a:extLst>
            <a:ext uri="{FF2B5EF4-FFF2-40B4-BE49-F238E27FC236}">
              <a16:creationId xmlns:a16="http://schemas.microsoft.com/office/drawing/2014/main" id="{00000000-0008-0000-0000-000057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1880" name="TextBox 1879">
          <a:extLst>
            <a:ext uri="{FF2B5EF4-FFF2-40B4-BE49-F238E27FC236}">
              <a16:creationId xmlns:a16="http://schemas.microsoft.com/office/drawing/2014/main" id="{00000000-0008-0000-0000-00005807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1881" name="TextBox 1880">
          <a:extLst>
            <a:ext uri="{FF2B5EF4-FFF2-40B4-BE49-F238E27FC236}">
              <a16:creationId xmlns:a16="http://schemas.microsoft.com/office/drawing/2014/main" id="{00000000-0008-0000-0000-00005907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1882" name="TextBox 1881">
          <a:extLst>
            <a:ext uri="{FF2B5EF4-FFF2-40B4-BE49-F238E27FC236}">
              <a16:creationId xmlns:a16="http://schemas.microsoft.com/office/drawing/2014/main" id="{00000000-0008-0000-0000-00005A07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1883" name="TextBox 1882">
          <a:extLst>
            <a:ext uri="{FF2B5EF4-FFF2-40B4-BE49-F238E27FC236}">
              <a16:creationId xmlns:a16="http://schemas.microsoft.com/office/drawing/2014/main" id="{00000000-0008-0000-0000-00005B07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1884" name="TextBox 1883">
          <a:extLst>
            <a:ext uri="{FF2B5EF4-FFF2-40B4-BE49-F238E27FC236}">
              <a16:creationId xmlns:a16="http://schemas.microsoft.com/office/drawing/2014/main" id="{00000000-0008-0000-0000-00005C07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1885" name="TextBox 1884">
          <a:extLst>
            <a:ext uri="{FF2B5EF4-FFF2-40B4-BE49-F238E27FC236}">
              <a16:creationId xmlns:a16="http://schemas.microsoft.com/office/drawing/2014/main" id="{00000000-0008-0000-0000-00005D07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1886" name="TextBox 1885">
          <a:extLst>
            <a:ext uri="{FF2B5EF4-FFF2-40B4-BE49-F238E27FC236}">
              <a16:creationId xmlns:a16="http://schemas.microsoft.com/office/drawing/2014/main" id="{00000000-0008-0000-0000-00005E07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1887" name="TextBox 1886">
          <a:extLst>
            <a:ext uri="{FF2B5EF4-FFF2-40B4-BE49-F238E27FC236}">
              <a16:creationId xmlns:a16="http://schemas.microsoft.com/office/drawing/2014/main" id="{00000000-0008-0000-0000-00005F07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888" name="TextBox 1887">
          <a:extLst>
            <a:ext uri="{FF2B5EF4-FFF2-40B4-BE49-F238E27FC236}">
              <a16:creationId xmlns:a16="http://schemas.microsoft.com/office/drawing/2014/main" id="{00000000-0008-0000-0000-000060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889" name="TextBox 1888">
          <a:extLst>
            <a:ext uri="{FF2B5EF4-FFF2-40B4-BE49-F238E27FC236}">
              <a16:creationId xmlns:a16="http://schemas.microsoft.com/office/drawing/2014/main" id="{00000000-0008-0000-0000-000061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890" name="TextBox 1889">
          <a:extLst>
            <a:ext uri="{FF2B5EF4-FFF2-40B4-BE49-F238E27FC236}">
              <a16:creationId xmlns:a16="http://schemas.microsoft.com/office/drawing/2014/main" id="{00000000-0008-0000-0000-000062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891" name="TextBox 1890">
          <a:extLst>
            <a:ext uri="{FF2B5EF4-FFF2-40B4-BE49-F238E27FC236}">
              <a16:creationId xmlns:a16="http://schemas.microsoft.com/office/drawing/2014/main" id="{00000000-0008-0000-0000-000063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892" name="TextBox 1891">
          <a:extLst>
            <a:ext uri="{FF2B5EF4-FFF2-40B4-BE49-F238E27FC236}">
              <a16:creationId xmlns:a16="http://schemas.microsoft.com/office/drawing/2014/main" id="{00000000-0008-0000-0000-000064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893" name="TextBox 1892">
          <a:extLst>
            <a:ext uri="{FF2B5EF4-FFF2-40B4-BE49-F238E27FC236}">
              <a16:creationId xmlns:a16="http://schemas.microsoft.com/office/drawing/2014/main" id="{00000000-0008-0000-0000-000065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894" name="TextBox 1893">
          <a:extLst>
            <a:ext uri="{FF2B5EF4-FFF2-40B4-BE49-F238E27FC236}">
              <a16:creationId xmlns:a16="http://schemas.microsoft.com/office/drawing/2014/main" id="{00000000-0008-0000-0000-000066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895" name="TextBox 1894">
          <a:extLst>
            <a:ext uri="{FF2B5EF4-FFF2-40B4-BE49-F238E27FC236}">
              <a16:creationId xmlns:a16="http://schemas.microsoft.com/office/drawing/2014/main" id="{00000000-0008-0000-0000-000067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896" name="TextBox 1895">
          <a:extLst>
            <a:ext uri="{FF2B5EF4-FFF2-40B4-BE49-F238E27FC236}">
              <a16:creationId xmlns:a16="http://schemas.microsoft.com/office/drawing/2014/main" id="{00000000-0008-0000-0000-000068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897" name="TextBox 1896">
          <a:extLst>
            <a:ext uri="{FF2B5EF4-FFF2-40B4-BE49-F238E27FC236}">
              <a16:creationId xmlns:a16="http://schemas.microsoft.com/office/drawing/2014/main" id="{00000000-0008-0000-0000-000069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898" name="TextBox 1897">
          <a:extLst>
            <a:ext uri="{FF2B5EF4-FFF2-40B4-BE49-F238E27FC236}">
              <a16:creationId xmlns:a16="http://schemas.microsoft.com/office/drawing/2014/main" id="{00000000-0008-0000-0000-00006A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899" name="TextBox 1898">
          <a:extLst>
            <a:ext uri="{FF2B5EF4-FFF2-40B4-BE49-F238E27FC236}">
              <a16:creationId xmlns:a16="http://schemas.microsoft.com/office/drawing/2014/main" id="{00000000-0008-0000-0000-00006B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00" name="TextBox 1899">
          <a:extLst>
            <a:ext uri="{FF2B5EF4-FFF2-40B4-BE49-F238E27FC236}">
              <a16:creationId xmlns:a16="http://schemas.microsoft.com/office/drawing/2014/main" id="{00000000-0008-0000-0000-00006C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01" name="TextBox 1900">
          <a:extLst>
            <a:ext uri="{FF2B5EF4-FFF2-40B4-BE49-F238E27FC236}">
              <a16:creationId xmlns:a16="http://schemas.microsoft.com/office/drawing/2014/main" id="{00000000-0008-0000-0000-00006D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02" name="TextBox 1901">
          <a:extLst>
            <a:ext uri="{FF2B5EF4-FFF2-40B4-BE49-F238E27FC236}">
              <a16:creationId xmlns:a16="http://schemas.microsoft.com/office/drawing/2014/main" id="{00000000-0008-0000-0000-00006E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03" name="TextBox 1902">
          <a:extLst>
            <a:ext uri="{FF2B5EF4-FFF2-40B4-BE49-F238E27FC236}">
              <a16:creationId xmlns:a16="http://schemas.microsoft.com/office/drawing/2014/main" id="{00000000-0008-0000-0000-00006F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04" name="TextBox 1903">
          <a:extLst>
            <a:ext uri="{FF2B5EF4-FFF2-40B4-BE49-F238E27FC236}">
              <a16:creationId xmlns:a16="http://schemas.microsoft.com/office/drawing/2014/main" id="{00000000-0008-0000-0000-000070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05" name="TextBox 1904">
          <a:extLst>
            <a:ext uri="{FF2B5EF4-FFF2-40B4-BE49-F238E27FC236}">
              <a16:creationId xmlns:a16="http://schemas.microsoft.com/office/drawing/2014/main" id="{00000000-0008-0000-0000-000071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06" name="TextBox 1905">
          <a:extLst>
            <a:ext uri="{FF2B5EF4-FFF2-40B4-BE49-F238E27FC236}">
              <a16:creationId xmlns:a16="http://schemas.microsoft.com/office/drawing/2014/main" id="{00000000-0008-0000-0000-000072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07" name="TextBox 1906">
          <a:extLst>
            <a:ext uri="{FF2B5EF4-FFF2-40B4-BE49-F238E27FC236}">
              <a16:creationId xmlns:a16="http://schemas.microsoft.com/office/drawing/2014/main" id="{00000000-0008-0000-0000-000073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08" name="TextBox 1907">
          <a:extLst>
            <a:ext uri="{FF2B5EF4-FFF2-40B4-BE49-F238E27FC236}">
              <a16:creationId xmlns:a16="http://schemas.microsoft.com/office/drawing/2014/main" id="{00000000-0008-0000-0000-000074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09" name="TextBox 1908">
          <a:extLst>
            <a:ext uri="{FF2B5EF4-FFF2-40B4-BE49-F238E27FC236}">
              <a16:creationId xmlns:a16="http://schemas.microsoft.com/office/drawing/2014/main" id="{00000000-0008-0000-0000-000075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10" name="TextBox 1909">
          <a:extLst>
            <a:ext uri="{FF2B5EF4-FFF2-40B4-BE49-F238E27FC236}">
              <a16:creationId xmlns:a16="http://schemas.microsoft.com/office/drawing/2014/main" id="{00000000-0008-0000-0000-000076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11" name="TextBox 1910">
          <a:extLst>
            <a:ext uri="{FF2B5EF4-FFF2-40B4-BE49-F238E27FC236}">
              <a16:creationId xmlns:a16="http://schemas.microsoft.com/office/drawing/2014/main" id="{00000000-0008-0000-0000-000077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1912" name="TextBox 1911">
          <a:extLst>
            <a:ext uri="{FF2B5EF4-FFF2-40B4-BE49-F238E27FC236}">
              <a16:creationId xmlns:a16="http://schemas.microsoft.com/office/drawing/2014/main" id="{00000000-0008-0000-0000-00007807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1913" name="TextBox 1912">
          <a:extLst>
            <a:ext uri="{FF2B5EF4-FFF2-40B4-BE49-F238E27FC236}">
              <a16:creationId xmlns:a16="http://schemas.microsoft.com/office/drawing/2014/main" id="{00000000-0008-0000-0000-00007907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1914" name="TextBox 1913">
          <a:extLst>
            <a:ext uri="{FF2B5EF4-FFF2-40B4-BE49-F238E27FC236}">
              <a16:creationId xmlns:a16="http://schemas.microsoft.com/office/drawing/2014/main" id="{00000000-0008-0000-0000-00007A07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1915" name="TextBox 1914">
          <a:extLst>
            <a:ext uri="{FF2B5EF4-FFF2-40B4-BE49-F238E27FC236}">
              <a16:creationId xmlns:a16="http://schemas.microsoft.com/office/drawing/2014/main" id="{00000000-0008-0000-0000-00007B07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16" name="TextBox 1915">
          <a:extLst>
            <a:ext uri="{FF2B5EF4-FFF2-40B4-BE49-F238E27FC236}">
              <a16:creationId xmlns:a16="http://schemas.microsoft.com/office/drawing/2014/main" id="{00000000-0008-0000-0000-00007C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17" name="TextBox 1916">
          <a:extLst>
            <a:ext uri="{FF2B5EF4-FFF2-40B4-BE49-F238E27FC236}">
              <a16:creationId xmlns:a16="http://schemas.microsoft.com/office/drawing/2014/main" id="{00000000-0008-0000-0000-00007D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18" name="TextBox 1917">
          <a:extLst>
            <a:ext uri="{FF2B5EF4-FFF2-40B4-BE49-F238E27FC236}">
              <a16:creationId xmlns:a16="http://schemas.microsoft.com/office/drawing/2014/main" id="{00000000-0008-0000-0000-00007E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19" name="TextBox 1918">
          <a:extLst>
            <a:ext uri="{FF2B5EF4-FFF2-40B4-BE49-F238E27FC236}">
              <a16:creationId xmlns:a16="http://schemas.microsoft.com/office/drawing/2014/main" id="{00000000-0008-0000-0000-00007F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20" name="TextBox 1919">
          <a:extLst>
            <a:ext uri="{FF2B5EF4-FFF2-40B4-BE49-F238E27FC236}">
              <a16:creationId xmlns:a16="http://schemas.microsoft.com/office/drawing/2014/main" id="{00000000-0008-0000-0000-000080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21" name="TextBox 1920">
          <a:extLst>
            <a:ext uri="{FF2B5EF4-FFF2-40B4-BE49-F238E27FC236}">
              <a16:creationId xmlns:a16="http://schemas.microsoft.com/office/drawing/2014/main" id="{00000000-0008-0000-0000-000081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22" name="TextBox 1921">
          <a:extLst>
            <a:ext uri="{FF2B5EF4-FFF2-40B4-BE49-F238E27FC236}">
              <a16:creationId xmlns:a16="http://schemas.microsoft.com/office/drawing/2014/main" id="{00000000-0008-0000-0000-000082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23" name="TextBox 1922">
          <a:extLst>
            <a:ext uri="{FF2B5EF4-FFF2-40B4-BE49-F238E27FC236}">
              <a16:creationId xmlns:a16="http://schemas.microsoft.com/office/drawing/2014/main" id="{00000000-0008-0000-0000-000083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24" name="TextBox 1923">
          <a:extLst>
            <a:ext uri="{FF2B5EF4-FFF2-40B4-BE49-F238E27FC236}">
              <a16:creationId xmlns:a16="http://schemas.microsoft.com/office/drawing/2014/main" id="{00000000-0008-0000-0000-000084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25" name="TextBox 1924">
          <a:extLst>
            <a:ext uri="{FF2B5EF4-FFF2-40B4-BE49-F238E27FC236}">
              <a16:creationId xmlns:a16="http://schemas.microsoft.com/office/drawing/2014/main" id="{00000000-0008-0000-0000-000085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26" name="TextBox 1925">
          <a:extLst>
            <a:ext uri="{FF2B5EF4-FFF2-40B4-BE49-F238E27FC236}">
              <a16:creationId xmlns:a16="http://schemas.microsoft.com/office/drawing/2014/main" id="{00000000-0008-0000-0000-000086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27" name="TextBox 1926">
          <a:extLst>
            <a:ext uri="{FF2B5EF4-FFF2-40B4-BE49-F238E27FC236}">
              <a16:creationId xmlns:a16="http://schemas.microsoft.com/office/drawing/2014/main" id="{00000000-0008-0000-0000-000087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28" name="TextBox 1927">
          <a:extLst>
            <a:ext uri="{FF2B5EF4-FFF2-40B4-BE49-F238E27FC236}">
              <a16:creationId xmlns:a16="http://schemas.microsoft.com/office/drawing/2014/main" id="{00000000-0008-0000-0000-000088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29" name="TextBox 1928">
          <a:extLst>
            <a:ext uri="{FF2B5EF4-FFF2-40B4-BE49-F238E27FC236}">
              <a16:creationId xmlns:a16="http://schemas.microsoft.com/office/drawing/2014/main" id="{00000000-0008-0000-0000-000089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30" name="TextBox 1929">
          <a:extLst>
            <a:ext uri="{FF2B5EF4-FFF2-40B4-BE49-F238E27FC236}">
              <a16:creationId xmlns:a16="http://schemas.microsoft.com/office/drawing/2014/main" id="{00000000-0008-0000-0000-00008A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31" name="TextBox 1930">
          <a:extLst>
            <a:ext uri="{FF2B5EF4-FFF2-40B4-BE49-F238E27FC236}">
              <a16:creationId xmlns:a16="http://schemas.microsoft.com/office/drawing/2014/main" id="{00000000-0008-0000-0000-00008B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32" name="TextBox 1931">
          <a:extLst>
            <a:ext uri="{FF2B5EF4-FFF2-40B4-BE49-F238E27FC236}">
              <a16:creationId xmlns:a16="http://schemas.microsoft.com/office/drawing/2014/main" id="{00000000-0008-0000-0000-00008C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33" name="TextBox 1932">
          <a:extLst>
            <a:ext uri="{FF2B5EF4-FFF2-40B4-BE49-F238E27FC236}">
              <a16:creationId xmlns:a16="http://schemas.microsoft.com/office/drawing/2014/main" id="{00000000-0008-0000-0000-00008D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34" name="TextBox 1933">
          <a:extLst>
            <a:ext uri="{FF2B5EF4-FFF2-40B4-BE49-F238E27FC236}">
              <a16:creationId xmlns:a16="http://schemas.microsoft.com/office/drawing/2014/main" id="{00000000-0008-0000-0000-00008E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35" name="TextBox 1934">
          <a:extLst>
            <a:ext uri="{FF2B5EF4-FFF2-40B4-BE49-F238E27FC236}">
              <a16:creationId xmlns:a16="http://schemas.microsoft.com/office/drawing/2014/main" id="{00000000-0008-0000-0000-00008F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36" name="TextBox 1935">
          <a:extLst>
            <a:ext uri="{FF2B5EF4-FFF2-40B4-BE49-F238E27FC236}">
              <a16:creationId xmlns:a16="http://schemas.microsoft.com/office/drawing/2014/main" id="{00000000-0008-0000-0000-000090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37" name="TextBox 1936">
          <a:extLst>
            <a:ext uri="{FF2B5EF4-FFF2-40B4-BE49-F238E27FC236}">
              <a16:creationId xmlns:a16="http://schemas.microsoft.com/office/drawing/2014/main" id="{00000000-0008-0000-0000-000091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38" name="TextBox 1937">
          <a:extLst>
            <a:ext uri="{FF2B5EF4-FFF2-40B4-BE49-F238E27FC236}">
              <a16:creationId xmlns:a16="http://schemas.microsoft.com/office/drawing/2014/main" id="{00000000-0008-0000-0000-000092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39" name="TextBox 1938">
          <a:extLst>
            <a:ext uri="{FF2B5EF4-FFF2-40B4-BE49-F238E27FC236}">
              <a16:creationId xmlns:a16="http://schemas.microsoft.com/office/drawing/2014/main" id="{00000000-0008-0000-0000-000093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40" name="TextBox 1939">
          <a:extLst>
            <a:ext uri="{FF2B5EF4-FFF2-40B4-BE49-F238E27FC236}">
              <a16:creationId xmlns:a16="http://schemas.microsoft.com/office/drawing/2014/main" id="{00000000-0008-0000-0000-000094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41" name="TextBox 1940">
          <a:extLst>
            <a:ext uri="{FF2B5EF4-FFF2-40B4-BE49-F238E27FC236}">
              <a16:creationId xmlns:a16="http://schemas.microsoft.com/office/drawing/2014/main" id="{00000000-0008-0000-0000-000095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42" name="TextBox 1941">
          <a:extLst>
            <a:ext uri="{FF2B5EF4-FFF2-40B4-BE49-F238E27FC236}">
              <a16:creationId xmlns:a16="http://schemas.microsoft.com/office/drawing/2014/main" id="{00000000-0008-0000-0000-000096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43" name="TextBox 1942">
          <a:extLst>
            <a:ext uri="{FF2B5EF4-FFF2-40B4-BE49-F238E27FC236}">
              <a16:creationId xmlns:a16="http://schemas.microsoft.com/office/drawing/2014/main" id="{00000000-0008-0000-0000-000097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44" name="TextBox 1943">
          <a:extLst>
            <a:ext uri="{FF2B5EF4-FFF2-40B4-BE49-F238E27FC236}">
              <a16:creationId xmlns:a16="http://schemas.microsoft.com/office/drawing/2014/main" id="{00000000-0008-0000-0000-000098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45" name="TextBox 1944">
          <a:extLst>
            <a:ext uri="{FF2B5EF4-FFF2-40B4-BE49-F238E27FC236}">
              <a16:creationId xmlns:a16="http://schemas.microsoft.com/office/drawing/2014/main" id="{00000000-0008-0000-0000-000099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46" name="TextBox 1945">
          <a:extLst>
            <a:ext uri="{FF2B5EF4-FFF2-40B4-BE49-F238E27FC236}">
              <a16:creationId xmlns:a16="http://schemas.microsoft.com/office/drawing/2014/main" id="{00000000-0008-0000-0000-00009A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47" name="TextBox 1946">
          <a:extLst>
            <a:ext uri="{FF2B5EF4-FFF2-40B4-BE49-F238E27FC236}">
              <a16:creationId xmlns:a16="http://schemas.microsoft.com/office/drawing/2014/main" id="{00000000-0008-0000-0000-00009B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48" name="TextBox 1947">
          <a:extLst>
            <a:ext uri="{FF2B5EF4-FFF2-40B4-BE49-F238E27FC236}">
              <a16:creationId xmlns:a16="http://schemas.microsoft.com/office/drawing/2014/main" id="{00000000-0008-0000-0000-00009C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49" name="TextBox 1948">
          <a:extLst>
            <a:ext uri="{FF2B5EF4-FFF2-40B4-BE49-F238E27FC236}">
              <a16:creationId xmlns:a16="http://schemas.microsoft.com/office/drawing/2014/main" id="{00000000-0008-0000-0000-00009D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50" name="TextBox 1949">
          <a:extLst>
            <a:ext uri="{FF2B5EF4-FFF2-40B4-BE49-F238E27FC236}">
              <a16:creationId xmlns:a16="http://schemas.microsoft.com/office/drawing/2014/main" id="{00000000-0008-0000-0000-00009E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51" name="TextBox 1950">
          <a:extLst>
            <a:ext uri="{FF2B5EF4-FFF2-40B4-BE49-F238E27FC236}">
              <a16:creationId xmlns:a16="http://schemas.microsoft.com/office/drawing/2014/main" id="{00000000-0008-0000-0000-00009F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52" name="TextBox 1951">
          <a:extLst>
            <a:ext uri="{FF2B5EF4-FFF2-40B4-BE49-F238E27FC236}">
              <a16:creationId xmlns:a16="http://schemas.microsoft.com/office/drawing/2014/main" id="{00000000-0008-0000-0000-0000A0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53" name="TextBox 1952">
          <a:extLst>
            <a:ext uri="{FF2B5EF4-FFF2-40B4-BE49-F238E27FC236}">
              <a16:creationId xmlns:a16="http://schemas.microsoft.com/office/drawing/2014/main" id="{00000000-0008-0000-0000-0000A1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54" name="TextBox 1953">
          <a:extLst>
            <a:ext uri="{FF2B5EF4-FFF2-40B4-BE49-F238E27FC236}">
              <a16:creationId xmlns:a16="http://schemas.microsoft.com/office/drawing/2014/main" id="{00000000-0008-0000-0000-0000A2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55" name="TextBox 1954">
          <a:extLst>
            <a:ext uri="{FF2B5EF4-FFF2-40B4-BE49-F238E27FC236}">
              <a16:creationId xmlns:a16="http://schemas.microsoft.com/office/drawing/2014/main" id="{00000000-0008-0000-0000-0000A3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56" name="TextBox 1955">
          <a:extLst>
            <a:ext uri="{FF2B5EF4-FFF2-40B4-BE49-F238E27FC236}">
              <a16:creationId xmlns:a16="http://schemas.microsoft.com/office/drawing/2014/main" id="{00000000-0008-0000-0000-0000A4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57" name="TextBox 1956">
          <a:extLst>
            <a:ext uri="{FF2B5EF4-FFF2-40B4-BE49-F238E27FC236}">
              <a16:creationId xmlns:a16="http://schemas.microsoft.com/office/drawing/2014/main" id="{00000000-0008-0000-0000-0000A5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58" name="TextBox 1957">
          <a:extLst>
            <a:ext uri="{FF2B5EF4-FFF2-40B4-BE49-F238E27FC236}">
              <a16:creationId xmlns:a16="http://schemas.microsoft.com/office/drawing/2014/main" id="{00000000-0008-0000-0000-0000A6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59" name="TextBox 1958">
          <a:extLst>
            <a:ext uri="{FF2B5EF4-FFF2-40B4-BE49-F238E27FC236}">
              <a16:creationId xmlns:a16="http://schemas.microsoft.com/office/drawing/2014/main" id="{00000000-0008-0000-0000-0000A7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60" name="TextBox 1959">
          <a:extLst>
            <a:ext uri="{FF2B5EF4-FFF2-40B4-BE49-F238E27FC236}">
              <a16:creationId xmlns:a16="http://schemas.microsoft.com/office/drawing/2014/main" id="{00000000-0008-0000-0000-0000A8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61" name="TextBox 1960">
          <a:extLst>
            <a:ext uri="{FF2B5EF4-FFF2-40B4-BE49-F238E27FC236}">
              <a16:creationId xmlns:a16="http://schemas.microsoft.com/office/drawing/2014/main" id="{00000000-0008-0000-0000-0000A9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62" name="TextBox 1961">
          <a:extLst>
            <a:ext uri="{FF2B5EF4-FFF2-40B4-BE49-F238E27FC236}">
              <a16:creationId xmlns:a16="http://schemas.microsoft.com/office/drawing/2014/main" id="{00000000-0008-0000-0000-0000AA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1963" name="TextBox 1962">
          <a:extLst>
            <a:ext uri="{FF2B5EF4-FFF2-40B4-BE49-F238E27FC236}">
              <a16:creationId xmlns:a16="http://schemas.microsoft.com/office/drawing/2014/main" id="{00000000-0008-0000-0000-0000AB07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64" name="TextBox 1963">
          <a:extLst>
            <a:ext uri="{FF2B5EF4-FFF2-40B4-BE49-F238E27FC236}">
              <a16:creationId xmlns:a16="http://schemas.microsoft.com/office/drawing/2014/main" id="{00000000-0008-0000-0000-0000AC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65" name="TextBox 1964">
          <a:extLst>
            <a:ext uri="{FF2B5EF4-FFF2-40B4-BE49-F238E27FC236}">
              <a16:creationId xmlns:a16="http://schemas.microsoft.com/office/drawing/2014/main" id="{00000000-0008-0000-0000-0000AD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66" name="TextBox 1965">
          <a:extLst>
            <a:ext uri="{FF2B5EF4-FFF2-40B4-BE49-F238E27FC236}">
              <a16:creationId xmlns:a16="http://schemas.microsoft.com/office/drawing/2014/main" id="{00000000-0008-0000-0000-0000AE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67" name="TextBox 1966">
          <a:extLst>
            <a:ext uri="{FF2B5EF4-FFF2-40B4-BE49-F238E27FC236}">
              <a16:creationId xmlns:a16="http://schemas.microsoft.com/office/drawing/2014/main" id="{00000000-0008-0000-0000-0000AF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68" name="TextBox 1967">
          <a:extLst>
            <a:ext uri="{FF2B5EF4-FFF2-40B4-BE49-F238E27FC236}">
              <a16:creationId xmlns:a16="http://schemas.microsoft.com/office/drawing/2014/main" id="{00000000-0008-0000-0000-0000B0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69" name="TextBox 1968">
          <a:extLst>
            <a:ext uri="{FF2B5EF4-FFF2-40B4-BE49-F238E27FC236}">
              <a16:creationId xmlns:a16="http://schemas.microsoft.com/office/drawing/2014/main" id="{00000000-0008-0000-0000-0000B1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70" name="TextBox 1969">
          <a:extLst>
            <a:ext uri="{FF2B5EF4-FFF2-40B4-BE49-F238E27FC236}">
              <a16:creationId xmlns:a16="http://schemas.microsoft.com/office/drawing/2014/main" id="{00000000-0008-0000-0000-0000B2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71" name="TextBox 1970">
          <a:extLst>
            <a:ext uri="{FF2B5EF4-FFF2-40B4-BE49-F238E27FC236}">
              <a16:creationId xmlns:a16="http://schemas.microsoft.com/office/drawing/2014/main" id="{00000000-0008-0000-0000-0000B3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72" name="TextBox 1971">
          <a:extLst>
            <a:ext uri="{FF2B5EF4-FFF2-40B4-BE49-F238E27FC236}">
              <a16:creationId xmlns:a16="http://schemas.microsoft.com/office/drawing/2014/main" id="{00000000-0008-0000-0000-0000B4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73" name="TextBox 1972">
          <a:extLst>
            <a:ext uri="{FF2B5EF4-FFF2-40B4-BE49-F238E27FC236}">
              <a16:creationId xmlns:a16="http://schemas.microsoft.com/office/drawing/2014/main" id="{00000000-0008-0000-0000-0000B5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74" name="TextBox 1973">
          <a:extLst>
            <a:ext uri="{FF2B5EF4-FFF2-40B4-BE49-F238E27FC236}">
              <a16:creationId xmlns:a16="http://schemas.microsoft.com/office/drawing/2014/main" id="{00000000-0008-0000-0000-0000B6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75" name="TextBox 1974">
          <a:extLst>
            <a:ext uri="{FF2B5EF4-FFF2-40B4-BE49-F238E27FC236}">
              <a16:creationId xmlns:a16="http://schemas.microsoft.com/office/drawing/2014/main" id="{00000000-0008-0000-0000-0000B7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76" name="TextBox 1975">
          <a:extLst>
            <a:ext uri="{FF2B5EF4-FFF2-40B4-BE49-F238E27FC236}">
              <a16:creationId xmlns:a16="http://schemas.microsoft.com/office/drawing/2014/main" id="{00000000-0008-0000-0000-0000B8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77" name="TextBox 1976">
          <a:extLst>
            <a:ext uri="{FF2B5EF4-FFF2-40B4-BE49-F238E27FC236}">
              <a16:creationId xmlns:a16="http://schemas.microsoft.com/office/drawing/2014/main" id="{00000000-0008-0000-0000-0000B9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78" name="TextBox 1977">
          <a:extLst>
            <a:ext uri="{FF2B5EF4-FFF2-40B4-BE49-F238E27FC236}">
              <a16:creationId xmlns:a16="http://schemas.microsoft.com/office/drawing/2014/main" id="{00000000-0008-0000-0000-0000BA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1979" name="TextBox 1978">
          <a:extLst>
            <a:ext uri="{FF2B5EF4-FFF2-40B4-BE49-F238E27FC236}">
              <a16:creationId xmlns:a16="http://schemas.microsoft.com/office/drawing/2014/main" id="{00000000-0008-0000-0000-0000BB07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80" name="TextBox 1979">
          <a:extLst>
            <a:ext uri="{FF2B5EF4-FFF2-40B4-BE49-F238E27FC236}">
              <a16:creationId xmlns:a16="http://schemas.microsoft.com/office/drawing/2014/main" id="{00000000-0008-0000-0000-0000BC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81" name="TextBox 1980">
          <a:extLst>
            <a:ext uri="{FF2B5EF4-FFF2-40B4-BE49-F238E27FC236}">
              <a16:creationId xmlns:a16="http://schemas.microsoft.com/office/drawing/2014/main" id="{00000000-0008-0000-0000-0000BD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82" name="TextBox 1981">
          <a:extLst>
            <a:ext uri="{FF2B5EF4-FFF2-40B4-BE49-F238E27FC236}">
              <a16:creationId xmlns:a16="http://schemas.microsoft.com/office/drawing/2014/main" id="{00000000-0008-0000-0000-0000BE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83" name="TextBox 1982">
          <a:extLst>
            <a:ext uri="{FF2B5EF4-FFF2-40B4-BE49-F238E27FC236}">
              <a16:creationId xmlns:a16="http://schemas.microsoft.com/office/drawing/2014/main" id="{00000000-0008-0000-0000-0000BF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84" name="TextBox 1983">
          <a:extLst>
            <a:ext uri="{FF2B5EF4-FFF2-40B4-BE49-F238E27FC236}">
              <a16:creationId xmlns:a16="http://schemas.microsoft.com/office/drawing/2014/main" id="{00000000-0008-0000-0000-0000C0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85" name="TextBox 1984">
          <a:extLst>
            <a:ext uri="{FF2B5EF4-FFF2-40B4-BE49-F238E27FC236}">
              <a16:creationId xmlns:a16="http://schemas.microsoft.com/office/drawing/2014/main" id="{00000000-0008-0000-0000-0000C1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986" name="TextBox 1985">
          <a:extLst>
            <a:ext uri="{FF2B5EF4-FFF2-40B4-BE49-F238E27FC236}">
              <a16:creationId xmlns:a16="http://schemas.microsoft.com/office/drawing/2014/main" id="{00000000-0008-0000-0000-0000C207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1987" name="TextBox 1986">
          <a:extLst>
            <a:ext uri="{FF2B5EF4-FFF2-40B4-BE49-F238E27FC236}">
              <a16:creationId xmlns:a16="http://schemas.microsoft.com/office/drawing/2014/main" id="{00000000-0008-0000-0000-0000C307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88" name="TextBox 1987">
          <a:extLst>
            <a:ext uri="{FF2B5EF4-FFF2-40B4-BE49-F238E27FC236}">
              <a16:creationId xmlns:a16="http://schemas.microsoft.com/office/drawing/2014/main" id="{00000000-0008-0000-0000-0000C4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89" name="TextBox 1988">
          <a:extLst>
            <a:ext uri="{FF2B5EF4-FFF2-40B4-BE49-F238E27FC236}">
              <a16:creationId xmlns:a16="http://schemas.microsoft.com/office/drawing/2014/main" id="{00000000-0008-0000-0000-0000C5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90" name="TextBox 1989">
          <a:extLst>
            <a:ext uri="{FF2B5EF4-FFF2-40B4-BE49-F238E27FC236}">
              <a16:creationId xmlns:a16="http://schemas.microsoft.com/office/drawing/2014/main" id="{00000000-0008-0000-0000-0000C6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91" name="TextBox 1990">
          <a:extLst>
            <a:ext uri="{FF2B5EF4-FFF2-40B4-BE49-F238E27FC236}">
              <a16:creationId xmlns:a16="http://schemas.microsoft.com/office/drawing/2014/main" id="{00000000-0008-0000-0000-0000C7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92" name="TextBox 1991">
          <a:extLst>
            <a:ext uri="{FF2B5EF4-FFF2-40B4-BE49-F238E27FC236}">
              <a16:creationId xmlns:a16="http://schemas.microsoft.com/office/drawing/2014/main" id="{00000000-0008-0000-0000-0000C8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93" name="TextBox 1992">
          <a:extLst>
            <a:ext uri="{FF2B5EF4-FFF2-40B4-BE49-F238E27FC236}">
              <a16:creationId xmlns:a16="http://schemas.microsoft.com/office/drawing/2014/main" id="{00000000-0008-0000-0000-0000C9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94" name="TextBox 1993">
          <a:extLst>
            <a:ext uri="{FF2B5EF4-FFF2-40B4-BE49-F238E27FC236}">
              <a16:creationId xmlns:a16="http://schemas.microsoft.com/office/drawing/2014/main" id="{00000000-0008-0000-0000-0000CA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95" name="TextBox 1994">
          <a:extLst>
            <a:ext uri="{FF2B5EF4-FFF2-40B4-BE49-F238E27FC236}">
              <a16:creationId xmlns:a16="http://schemas.microsoft.com/office/drawing/2014/main" id="{00000000-0008-0000-0000-0000CB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96" name="TextBox 1995">
          <a:extLst>
            <a:ext uri="{FF2B5EF4-FFF2-40B4-BE49-F238E27FC236}">
              <a16:creationId xmlns:a16="http://schemas.microsoft.com/office/drawing/2014/main" id="{00000000-0008-0000-0000-0000CC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97" name="TextBox 1996">
          <a:extLst>
            <a:ext uri="{FF2B5EF4-FFF2-40B4-BE49-F238E27FC236}">
              <a16:creationId xmlns:a16="http://schemas.microsoft.com/office/drawing/2014/main" id="{00000000-0008-0000-0000-0000CD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98" name="TextBox 1997">
          <a:extLst>
            <a:ext uri="{FF2B5EF4-FFF2-40B4-BE49-F238E27FC236}">
              <a16:creationId xmlns:a16="http://schemas.microsoft.com/office/drawing/2014/main" id="{00000000-0008-0000-0000-0000CE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1999" name="TextBox 1998">
          <a:extLst>
            <a:ext uri="{FF2B5EF4-FFF2-40B4-BE49-F238E27FC236}">
              <a16:creationId xmlns:a16="http://schemas.microsoft.com/office/drawing/2014/main" id="{00000000-0008-0000-0000-0000CF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00" name="TextBox 1999">
          <a:extLst>
            <a:ext uri="{FF2B5EF4-FFF2-40B4-BE49-F238E27FC236}">
              <a16:creationId xmlns:a16="http://schemas.microsoft.com/office/drawing/2014/main" id="{00000000-0008-0000-0000-0000D0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01" name="TextBox 2000">
          <a:extLst>
            <a:ext uri="{FF2B5EF4-FFF2-40B4-BE49-F238E27FC236}">
              <a16:creationId xmlns:a16="http://schemas.microsoft.com/office/drawing/2014/main" id="{00000000-0008-0000-0000-0000D1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02" name="TextBox 2001">
          <a:extLst>
            <a:ext uri="{FF2B5EF4-FFF2-40B4-BE49-F238E27FC236}">
              <a16:creationId xmlns:a16="http://schemas.microsoft.com/office/drawing/2014/main" id="{00000000-0008-0000-0000-0000D2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03" name="TextBox 2002">
          <a:extLst>
            <a:ext uri="{FF2B5EF4-FFF2-40B4-BE49-F238E27FC236}">
              <a16:creationId xmlns:a16="http://schemas.microsoft.com/office/drawing/2014/main" id="{00000000-0008-0000-0000-0000D3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04" name="TextBox 2003">
          <a:extLst>
            <a:ext uri="{FF2B5EF4-FFF2-40B4-BE49-F238E27FC236}">
              <a16:creationId xmlns:a16="http://schemas.microsoft.com/office/drawing/2014/main" id="{00000000-0008-0000-0000-0000D4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05" name="TextBox 2004">
          <a:extLst>
            <a:ext uri="{FF2B5EF4-FFF2-40B4-BE49-F238E27FC236}">
              <a16:creationId xmlns:a16="http://schemas.microsoft.com/office/drawing/2014/main" id="{00000000-0008-0000-0000-0000D5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06" name="TextBox 2005">
          <a:extLst>
            <a:ext uri="{FF2B5EF4-FFF2-40B4-BE49-F238E27FC236}">
              <a16:creationId xmlns:a16="http://schemas.microsoft.com/office/drawing/2014/main" id="{00000000-0008-0000-0000-0000D6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07" name="TextBox 2006">
          <a:extLst>
            <a:ext uri="{FF2B5EF4-FFF2-40B4-BE49-F238E27FC236}">
              <a16:creationId xmlns:a16="http://schemas.microsoft.com/office/drawing/2014/main" id="{00000000-0008-0000-0000-0000D7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08" name="TextBox 2007">
          <a:extLst>
            <a:ext uri="{FF2B5EF4-FFF2-40B4-BE49-F238E27FC236}">
              <a16:creationId xmlns:a16="http://schemas.microsoft.com/office/drawing/2014/main" id="{00000000-0008-0000-0000-0000D8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09" name="TextBox 2008">
          <a:extLst>
            <a:ext uri="{FF2B5EF4-FFF2-40B4-BE49-F238E27FC236}">
              <a16:creationId xmlns:a16="http://schemas.microsoft.com/office/drawing/2014/main" id="{00000000-0008-0000-0000-0000D9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10" name="TextBox 2009">
          <a:extLst>
            <a:ext uri="{FF2B5EF4-FFF2-40B4-BE49-F238E27FC236}">
              <a16:creationId xmlns:a16="http://schemas.microsoft.com/office/drawing/2014/main" id="{00000000-0008-0000-0000-0000DA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11" name="TextBox 2010">
          <a:extLst>
            <a:ext uri="{FF2B5EF4-FFF2-40B4-BE49-F238E27FC236}">
              <a16:creationId xmlns:a16="http://schemas.microsoft.com/office/drawing/2014/main" id="{00000000-0008-0000-0000-0000DB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12" name="TextBox 2011">
          <a:extLst>
            <a:ext uri="{FF2B5EF4-FFF2-40B4-BE49-F238E27FC236}">
              <a16:creationId xmlns:a16="http://schemas.microsoft.com/office/drawing/2014/main" id="{00000000-0008-0000-0000-0000DC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13" name="TextBox 2012">
          <a:extLst>
            <a:ext uri="{FF2B5EF4-FFF2-40B4-BE49-F238E27FC236}">
              <a16:creationId xmlns:a16="http://schemas.microsoft.com/office/drawing/2014/main" id="{00000000-0008-0000-0000-0000DD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14" name="TextBox 2013">
          <a:extLst>
            <a:ext uri="{FF2B5EF4-FFF2-40B4-BE49-F238E27FC236}">
              <a16:creationId xmlns:a16="http://schemas.microsoft.com/office/drawing/2014/main" id="{00000000-0008-0000-0000-0000DE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15" name="TextBox 2014">
          <a:extLst>
            <a:ext uri="{FF2B5EF4-FFF2-40B4-BE49-F238E27FC236}">
              <a16:creationId xmlns:a16="http://schemas.microsoft.com/office/drawing/2014/main" id="{00000000-0008-0000-0000-0000DF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16" name="TextBox 2015">
          <a:extLst>
            <a:ext uri="{FF2B5EF4-FFF2-40B4-BE49-F238E27FC236}">
              <a16:creationId xmlns:a16="http://schemas.microsoft.com/office/drawing/2014/main" id="{00000000-0008-0000-0000-0000E0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17" name="TextBox 2016">
          <a:extLst>
            <a:ext uri="{FF2B5EF4-FFF2-40B4-BE49-F238E27FC236}">
              <a16:creationId xmlns:a16="http://schemas.microsoft.com/office/drawing/2014/main" id="{00000000-0008-0000-0000-0000E1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18" name="TextBox 2017">
          <a:extLst>
            <a:ext uri="{FF2B5EF4-FFF2-40B4-BE49-F238E27FC236}">
              <a16:creationId xmlns:a16="http://schemas.microsoft.com/office/drawing/2014/main" id="{00000000-0008-0000-0000-0000E2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19" name="TextBox 2018">
          <a:extLst>
            <a:ext uri="{FF2B5EF4-FFF2-40B4-BE49-F238E27FC236}">
              <a16:creationId xmlns:a16="http://schemas.microsoft.com/office/drawing/2014/main" id="{00000000-0008-0000-0000-0000E3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20" name="TextBox 2019">
          <a:extLst>
            <a:ext uri="{FF2B5EF4-FFF2-40B4-BE49-F238E27FC236}">
              <a16:creationId xmlns:a16="http://schemas.microsoft.com/office/drawing/2014/main" id="{00000000-0008-0000-0000-0000E4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21" name="TextBox 2020">
          <a:extLst>
            <a:ext uri="{FF2B5EF4-FFF2-40B4-BE49-F238E27FC236}">
              <a16:creationId xmlns:a16="http://schemas.microsoft.com/office/drawing/2014/main" id="{00000000-0008-0000-0000-0000E5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22" name="TextBox 2021">
          <a:extLst>
            <a:ext uri="{FF2B5EF4-FFF2-40B4-BE49-F238E27FC236}">
              <a16:creationId xmlns:a16="http://schemas.microsoft.com/office/drawing/2014/main" id="{00000000-0008-0000-0000-0000E6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23" name="TextBox 2022">
          <a:extLst>
            <a:ext uri="{FF2B5EF4-FFF2-40B4-BE49-F238E27FC236}">
              <a16:creationId xmlns:a16="http://schemas.microsoft.com/office/drawing/2014/main" id="{00000000-0008-0000-0000-0000E7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24" name="TextBox 2023">
          <a:extLst>
            <a:ext uri="{FF2B5EF4-FFF2-40B4-BE49-F238E27FC236}">
              <a16:creationId xmlns:a16="http://schemas.microsoft.com/office/drawing/2014/main" id="{00000000-0008-0000-0000-0000E8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25" name="TextBox 2024">
          <a:extLst>
            <a:ext uri="{FF2B5EF4-FFF2-40B4-BE49-F238E27FC236}">
              <a16:creationId xmlns:a16="http://schemas.microsoft.com/office/drawing/2014/main" id="{00000000-0008-0000-0000-0000E9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26" name="TextBox 2025">
          <a:extLst>
            <a:ext uri="{FF2B5EF4-FFF2-40B4-BE49-F238E27FC236}">
              <a16:creationId xmlns:a16="http://schemas.microsoft.com/office/drawing/2014/main" id="{00000000-0008-0000-0000-0000EA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27" name="TextBox 2026">
          <a:extLst>
            <a:ext uri="{FF2B5EF4-FFF2-40B4-BE49-F238E27FC236}">
              <a16:creationId xmlns:a16="http://schemas.microsoft.com/office/drawing/2014/main" id="{00000000-0008-0000-0000-0000EB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28" name="TextBox 2027">
          <a:extLst>
            <a:ext uri="{FF2B5EF4-FFF2-40B4-BE49-F238E27FC236}">
              <a16:creationId xmlns:a16="http://schemas.microsoft.com/office/drawing/2014/main" id="{00000000-0008-0000-0000-0000EC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29" name="TextBox 2028">
          <a:extLst>
            <a:ext uri="{FF2B5EF4-FFF2-40B4-BE49-F238E27FC236}">
              <a16:creationId xmlns:a16="http://schemas.microsoft.com/office/drawing/2014/main" id="{00000000-0008-0000-0000-0000ED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30" name="TextBox 2029">
          <a:extLst>
            <a:ext uri="{FF2B5EF4-FFF2-40B4-BE49-F238E27FC236}">
              <a16:creationId xmlns:a16="http://schemas.microsoft.com/office/drawing/2014/main" id="{00000000-0008-0000-0000-0000EE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31" name="TextBox 2030">
          <a:extLst>
            <a:ext uri="{FF2B5EF4-FFF2-40B4-BE49-F238E27FC236}">
              <a16:creationId xmlns:a16="http://schemas.microsoft.com/office/drawing/2014/main" id="{00000000-0008-0000-0000-0000EF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32" name="TextBox 2031">
          <a:extLst>
            <a:ext uri="{FF2B5EF4-FFF2-40B4-BE49-F238E27FC236}">
              <a16:creationId xmlns:a16="http://schemas.microsoft.com/office/drawing/2014/main" id="{00000000-0008-0000-0000-0000F0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33" name="TextBox 2032">
          <a:extLst>
            <a:ext uri="{FF2B5EF4-FFF2-40B4-BE49-F238E27FC236}">
              <a16:creationId xmlns:a16="http://schemas.microsoft.com/office/drawing/2014/main" id="{00000000-0008-0000-0000-0000F1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34" name="TextBox 2033">
          <a:extLst>
            <a:ext uri="{FF2B5EF4-FFF2-40B4-BE49-F238E27FC236}">
              <a16:creationId xmlns:a16="http://schemas.microsoft.com/office/drawing/2014/main" id="{00000000-0008-0000-0000-0000F2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35" name="TextBox 2034">
          <a:extLst>
            <a:ext uri="{FF2B5EF4-FFF2-40B4-BE49-F238E27FC236}">
              <a16:creationId xmlns:a16="http://schemas.microsoft.com/office/drawing/2014/main" id="{00000000-0008-0000-0000-0000F3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36" name="TextBox 2035">
          <a:extLst>
            <a:ext uri="{FF2B5EF4-FFF2-40B4-BE49-F238E27FC236}">
              <a16:creationId xmlns:a16="http://schemas.microsoft.com/office/drawing/2014/main" id="{00000000-0008-0000-0000-0000F4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37" name="TextBox 2036">
          <a:extLst>
            <a:ext uri="{FF2B5EF4-FFF2-40B4-BE49-F238E27FC236}">
              <a16:creationId xmlns:a16="http://schemas.microsoft.com/office/drawing/2014/main" id="{00000000-0008-0000-0000-0000F5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38" name="TextBox 2037">
          <a:extLst>
            <a:ext uri="{FF2B5EF4-FFF2-40B4-BE49-F238E27FC236}">
              <a16:creationId xmlns:a16="http://schemas.microsoft.com/office/drawing/2014/main" id="{00000000-0008-0000-0000-0000F6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39" name="TextBox 2038">
          <a:extLst>
            <a:ext uri="{FF2B5EF4-FFF2-40B4-BE49-F238E27FC236}">
              <a16:creationId xmlns:a16="http://schemas.microsoft.com/office/drawing/2014/main" id="{00000000-0008-0000-0000-0000F7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40" name="TextBox 2039">
          <a:extLst>
            <a:ext uri="{FF2B5EF4-FFF2-40B4-BE49-F238E27FC236}">
              <a16:creationId xmlns:a16="http://schemas.microsoft.com/office/drawing/2014/main" id="{00000000-0008-0000-0000-0000F8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41" name="TextBox 2040">
          <a:extLst>
            <a:ext uri="{FF2B5EF4-FFF2-40B4-BE49-F238E27FC236}">
              <a16:creationId xmlns:a16="http://schemas.microsoft.com/office/drawing/2014/main" id="{00000000-0008-0000-0000-0000F9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42" name="TextBox 2041">
          <a:extLst>
            <a:ext uri="{FF2B5EF4-FFF2-40B4-BE49-F238E27FC236}">
              <a16:creationId xmlns:a16="http://schemas.microsoft.com/office/drawing/2014/main" id="{00000000-0008-0000-0000-0000FA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43" name="TextBox 2042">
          <a:extLst>
            <a:ext uri="{FF2B5EF4-FFF2-40B4-BE49-F238E27FC236}">
              <a16:creationId xmlns:a16="http://schemas.microsoft.com/office/drawing/2014/main" id="{00000000-0008-0000-0000-0000FB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44" name="TextBox 2043">
          <a:extLst>
            <a:ext uri="{FF2B5EF4-FFF2-40B4-BE49-F238E27FC236}">
              <a16:creationId xmlns:a16="http://schemas.microsoft.com/office/drawing/2014/main" id="{00000000-0008-0000-0000-0000FC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45" name="TextBox 2044">
          <a:extLst>
            <a:ext uri="{FF2B5EF4-FFF2-40B4-BE49-F238E27FC236}">
              <a16:creationId xmlns:a16="http://schemas.microsoft.com/office/drawing/2014/main" id="{00000000-0008-0000-0000-0000FD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46" name="TextBox 2045">
          <a:extLst>
            <a:ext uri="{FF2B5EF4-FFF2-40B4-BE49-F238E27FC236}">
              <a16:creationId xmlns:a16="http://schemas.microsoft.com/office/drawing/2014/main" id="{00000000-0008-0000-0000-0000FE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47" name="TextBox 2046">
          <a:extLst>
            <a:ext uri="{FF2B5EF4-FFF2-40B4-BE49-F238E27FC236}">
              <a16:creationId xmlns:a16="http://schemas.microsoft.com/office/drawing/2014/main" id="{00000000-0008-0000-0000-0000FF07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48" name="TextBox 2047">
          <a:extLst>
            <a:ext uri="{FF2B5EF4-FFF2-40B4-BE49-F238E27FC236}">
              <a16:creationId xmlns:a16="http://schemas.microsoft.com/office/drawing/2014/main" id="{00000000-0008-0000-0000-000000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49" name="TextBox 2048">
          <a:extLst>
            <a:ext uri="{FF2B5EF4-FFF2-40B4-BE49-F238E27FC236}">
              <a16:creationId xmlns:a16="http://schemas.microsoft.com/office/drawing/2014/main" id="{00000000-0008-0000-0000-000001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50" name="TextBox 2049">
          <a:extLst>
            <a:ext uri="{FF2B5EF4-FFF2-40B4-BE49-F238E27FC236}">
              <a16:creationId xmlns:a16="http://schemas.microsoft.com/office/drawing/2014/main" id="{00000000-0008-0000-0000-000002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51" name="TextBox 2050">
          <a:extLst>
            <a:ext uri="{FF2B5EF4-FFF2-40B4-BE49-F238E27FC236}">
              <a16:creationId xmlns:a16="http://schemas.microsoft.com/office/drawing/2014/main" id="{00000000-0008-0000-0000-000003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52" name="TextBox 2051">
          <a:extLst>
            <a:ext uri="{FF2B5EF4-FFF2-40B4-BE49-F238E27FC236}">
              <a16:creationId xmlns:a16="http://schemas.microsoft.com/office/drawing/2014/main" id="{00000000-0008-0000-0000-000004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53" name="TextBox 2052">
          <a:extLst>
            <a:ext uri="{FF2B5EF4-FFF2-40B4-BE49-F238E27FC236}">
              <a16:creationId xmlns:a16="http://schemas.microsoft.com/office/drawing/2014/main" id="{00000000-0008-0000-0000-000005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54" name="TextBox 2053">
          <a:extLst>
            <a:ext uri="{FF2B5EF4-FFF2-40B4-BE49-F238E27FC236}">
              <a16:creationId xmlns:a16="http://schemas.microsoft.com/office/drawing/2014/main" id="{00000000-0008-0000-0000-000006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55" name="TextBox 2054">
          <a:extLst>
            <a:ext uri="{FF2B5EF4-FFF2-40B4-BE49-F238E27FC236}">
              <a16:creationId xmlns:a16="http://schemas.microsoft.com/office/drawing/2014/main" id="{00000000-0008-0000-0000-000007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56" name="TextBox 2055">
          <a:extLst>
            <a:ext uri="{FF2B5EF4-FFF2-40B4-BE49-F238E27FC236}">
              <a16:creationId xmlns:a16="http://schemas.microsoft.com/office/drawing/2014/main" id="{00000000-0008-0000-0000-000008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57" name="TextBox 2056">
          <a:extLst>
            <a:ext uri="{FF2B5EF4-FFF2-40B4-BE49-F238E27FC236}">
              <a16:creationId xmlns:a16="http://schemas.microsoft.com/office/drawing/2014/main" id="{00000000-0008-0000-0000-000009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58" name="TextBox 2057">
          <a:extLst>
            <a:ext uri="{FF2B5EF4-FFF2-40B4-BE49-F238E27FC236}">
              <a16:creationId xmlns:a16="http://schemas.microsoft.com/office/drawing/2014/main" id="{00000000-0008-0000-0000-00000A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59" name="TextBox 2058">
          <a:extLst>
            <a:ext uri="{FF2B5EF4-FFF2-40B4-BE49-F238E27FC236}">
              <a16:creationId xmlns:a16="http://schemas.microsoft.com/office/drawing/2014/main" id="{00000000-0008-0000-0000-00000B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60" name="TextBox 2059">
          <a:extLst>
            <a:ext uri="{FF2B5EF4-FFF2-40B4-BE49-F238E27FC236}">
              <a16:creationId xmlns:a16="http://schemas.microsoft.com/office/drawing/2014/main" id="{00000000-0008-0000-0000-00000C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61" name="TextBox 2060">
          <a:extLst>
            <a:ext uri="{FF2B5EF4-FFF2-40B4-BE49-F238E27FC236}">
              <a16:creationId xmlns:a16="http://schemas.microsoft.com/office/drawing/2014/main" id="{00000000-0008-0000-0000-00000D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62" name="TextBox 2061">
          <a:extLst>
            <a:ext uri="{FF2B5EF4-FFF2-40B4-BE49-F238E27FC236}">
              <a16:creationId xmlns:a16="http://schemas.microsoft.com/office/drawing/2014/main" id="{00000000-0008-0000-0000-00000E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063" name="TextBox 2062">
          <a:extLst>
            <a:ext uri="{FF2B5EF4-FFF2-40B4-BE49-F238E27FC236}">
              <a16:creationId xmlns:a16="http://schemas.microsoft.com/office/drawing/2014/main" id="{00000000-0008-0000-0000-00000F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64" name="TextBox 2063">
          <a:extLst>
            <a:ext uri="{FF2B5EF4-FFF2-40B4-BE49-F238E27FC236}">
              <a16:creationId xmlns:a16="http://schemas.microsoft.com/office/drawing/2014/main" id="{00000000-0008-0000-0000-000010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65" name="TextBox 2064">
          <a:extLst>
            <a:ext uri="{FF2B5EF4-FFF2-40B4-BE49-F238E27FC236}">
              <a16:creationId xmlns:a16="http://schemas.microsoft.com/office/drawing/2014/main" id="{00000000-0008-0000-0000-000011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66" name="TextBox 2065">
          <a:extLst>
            <a:ext uri="{FF2B5EF4-FFF2-40B4-BE49-F238E27FC236}">
              <a16:creationId xmlns:a16="http://schemas.microsoft.com/office/drawing/2014/main" id="{00000000-0008-0000-0000-000012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67" name="TextBox 2066">
          <a:extLst>
            <a:ext uri="{FF2B5EF4-FFF2-40B4-BE49-F238E27FC236}">
              <a16:creationId xmlns:a16="http://schemas.microsoft.com/office/drawing/2014/main" id="{00000000-0008-0000-0000-000013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68" name="TextBox 2067">
          <a:extLst>
            <a:ext uri="{FF2B5EF4-FFF2-40B4-BE49-F238E27FC236}">
              <a16:creationId xmlns:a16="http://schemas.microsoft.com/office/drawing/2014/main" id="{00000000-0008-0000-0000-000014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69" name="TextBox 2068">
          <a:extLst>
            <a:ext uri="{FF2B5EF4-FFF2-40B4-BE49-F238E27FC236}">
              <a16:creationId xmlns:a16="http://schemas.microsoft.com/office/drawing/2014/main" id="{00000000-0008-0000-0000-000015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70" name="TextBox 2069">
          <a:extLst>
            <a:ext uri="{FF2B5EF4-FFF2-40B4-BE49-F238E27FC236}">
              <a16:creationId xmlns:a16="http://schemas.microsoft.com/office/drawing/2014/main" id="{00000000-0008-0000-0000-000016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71" name="TextBox 2070">
          <a:extLst>
            <a:ext uri="{FF2B5EF4-FFF2-40B4-BE49-F238E27FC236}">
              <a16:creationId xmlns:a16="http://schemas.microsoft.com/office/drawing/2014/main" id="{00000000-0008-0000-0000-000017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72" name="TextBox 2071">
          <a:extLst>
            <a:ext uri="{FF2B5EF4-FFF2-40B4-BE49-F238E27FC236}">
              <a16:creationId xmlns:a16="http://schemas.microsoft.com/office/drawing/2014/main" id="{00000000-0008-0000-0000-000018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73" name="TextBox 2072">
          <a:extLst>
            <a:ext uri="{FF2B5EF4-FFF2-40B4-BE49-F238E27FC236}">
              <a16:creationId xmlns:a16="http://schemas.microsoft.com/office/drawing/2014/main" id="{00000000-0008-0000-0000-000019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74" name="TextBox 2073">
          <a:extLst>
            <a:ext uri="{FF2B5EF4-FFF2-40B4-BE49-F238E27FC236}">
              <a16:creationId xmlns:a16="http://schemas.microsoft.com/office/drawing/2014/main" id="{00000000-0008-0000-0000-00001A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75" name="TextBox 2074">
          <a:extLst>
            <a:ext uri="{FF2B5EF4-FFF2-40B4-BE49-F238E27FC236}">
              <a16:creationId xmlns:a16="http://schemas.microsoft.com/office/drawing/2014/main" id="{00000000-0008-0000-0000-00001B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76" name="TextBox 2075">
          <a:extLst>
            <a:ext uri="{FF2B5EF4-FFF2-40B4-BE49-F238E27FC236}">
              <a16:creationId xmlns:a16="http://schemas.microsoft.com/office/drawing/2014/main" id="{00000000-0008-0000-0000-00001C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77" name="TextBox 2076">
          <a:extLst>
            <a:ext uri="{FF2B5EF4-FFF2-40B4-BE49-F238E27FC236}">
              <a16:creationId xmlns:a16="http://schemas.microsoft.com/office/drawing/2014/main" id="{00000000-0008-0000-0000-00001D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78" name="TextBox 2077">
          <a:extLst>
            <a:ext uri="{FF2B5EF4-FFF2-40B4-BE49-F238E27FC236}">
              <a16:creationId xmlns:a16="http://schemas.microsoft.com/office/drawing/2014/main" id="{00000000-0008-0000-0000-00001E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79" name="TextBox 2078">
          <a:extLst>
            <a:ext uri="{FF2B5EF4-FFF2-40B4-BE49-F238E27FC236}">
              <a16:creationId xmlns:a16="http://schemas.microsoft.com/office/drawing/2014/main" id="{00000000-0008-0000-0000-00001F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80" name="TextBox 2079">
          <a:extLst>
            <a:ext uri="{FF2B5EF4-FFF2-40B4-BE49-F238E27FC236}">
              <a16:creationId xmlns:a16="http://schemas.microsoft.com/office/drawing/2014/main" id="{00000000-0008-0000-0000-000020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81" name="TextBox 2080">
          <a:extLst>
            <a:ext uri="{FF2B5EF4-FFF2-40B4-BE49-F238E27FC236}">
              <a16:creationId xmlns:a16="http://schemas.microsoft.com/office/drawing/2014/main" id="{00000000-0008-0000-0000-000021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82" name="TextBox 2081">
          <a:extLst>
            <a:ext uri="{FF2B5EF4-FFF2-40B4-BE49-F238E27FC236}">
              <a16:creationId xmlns:a16="http://schemas.microsoft.com/office/drawing/2014/main" id="{00000000-0008-0000-0000-000022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83" name="TextBox 2082">
          <a:extLst>
            <a:ext uri="{FF2B5EF4-FFF2-40B4-BE49-F238E27FC236}">
              <a16:creationId xmlns:a16="http://schemas.microsoft.com/office/drawing/2014/main" id="{00000000-0008-0000-0000-000023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84" name="TextBox 2083">
          <a:extLst>
            <a:ext uri="{FF2B5EF4-FFF2-40B4-BE49-F238E27FC236}">
              <a16:creationId xmlns:a16="http://schemas.microsoft.com/office/drawing/2014/main" id="{00000000-0008-0000-0000-000024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85" name="TextBox 2084">
          <a:extLst>
            <a:ext uri="{FF2B5EF4-FFF2-40B4-BE49-F238E27FC236}">
              <a16:creationId xmlns:a16="http://schemas.microsoft.com/office/drawing/2014/main" id="{00000000-0008-0000-0000-000025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86" name="TextBox 2085">
          <a:extLst>
            <a:ext uri="{FF2B5EF4-FFF2-40B4-BE49-F238E27FC236}">
              <a16:creationId xmlns:a16="http://schemas.microsoft.com/office/drawing/2014/main" id="{00000000-0008-0000-0000-000026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87" name="TextBox 2086">
          <a:extLst>
            <a:ext uri="{FF2B5EF4-FFF2-40B4-BE49-F238E27FC236}">
              <a16:creationId xmlns:a16="http://schemas.microsoft.com/office/drawing/2014/main" id="{00000000-0008-0000-0000-000027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88" name="TextBox 2087">
          <a:extLst>
            <a:ext uri="{FF2B5EF4-FFF2-40B4-BE49-F238E27FC236}">
              <a16:creationId xmlns:a16="http://schemas.microsoft.com/office/drawing/2014/main" id="{00000000-0008-0000-0000-000028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89" name="TextBox 2088">
          <a:extLst>
            <a:ext uri="{FF2B5EF4-FFF2-40B4-BE49-F238E27FC236}">
              <a16:creationId xmlns:a16="http://schemas.microsoft.com/office/drawing/2014/main" id="{00000000-0008-0000-0000-000029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90" name="TextBox 2089">
          <a:extLst>
            <a:ext uri="{FF2B5EF4-FFF2-40B4-BE49-F238E27FC236}">
              <a16:creationId xmlns:a16="http://schemas.microsoft.com/office/drawing/2014/main" id="{00000000-0008-0000-0000-00002A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91" name="TextBox 2090">
          <a:extLst>
            <a:ext uri="{FF2B5EF4-FFF2-40B4-BE49-F238E27FC236}">
              <a16:creationId xmlns:a16="http://schemas.microsoft.com/office/drawing/2014/main" id="{00000000-0008-0000-0000-00002B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92" name="TextBox 2091">
          <a:extLst>
            <a:ext uri="{FF2B5EF4-FFF2-40B4-BE49-F238E27FC236}">
              <a16:creationId xmlns:a16="http://schemas.microsoft.com/office/drawing/2014/main" id="{00000000-0008-0000-0000-00002C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93" name="TextBox 2092">
          <a:extLst>
            <a:ext uri="{FF2B5EF4-FFF2-40B4-BE49-F238E27FC236}">
              <a16:creationId xmlns:a16="http://schemas.microsoft.com/office/drawing/2014/main" id="{00000000-0008-0000-0000-00002D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94" name="TextBox 2093">
          <a:extLst>
            <a:ext uri="{FF2B5EF4-FFF2-40B4-BE49-F238E27FC236}">
              <a16:creationId xmlns:a16="http://schemas.microsoft.com/office/drawing/2014/main" id="{00000000-0008-0000-0000-00002E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95" name="TextBox 2094">
          <a:extLst>
            <a:ext uri="{FF2B5EF4-FFF2-40B4-BE49-F238E27FC236}">
              <a16:creationId xmlns:a16="http://schemas.microsoft.com/office/drawing/2014/main" id="{00000000-0008-0000-0000-00002F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96" name="TextBox 2095">
          <a:extLst>
            <a:ext uri="{FF2B5EF4-FFF2-40B4-BE49-F238E27FC236}">
              <a16:creationId xmlns:a16="http://schemas.microsoft.com/office/drawing/2014/main" id="{00000000-0008-0000-0000-000030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97" name="TextBox 2096">
          <a:extLst>
            <a:ext uri="{FF2B5EF4-FFF2-40B4-BE49-F238E27FC236}">
              <a16:creationId xmlns:a16="http://schemas.microsoft.com/office/drawing/2014/main" id="{00000000-0008-0000-0000-000031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98" name="TextBox 2097">
          <a:extLst>
            <a:ext uri="{FF2B5EF4-FFF2-40B4-BE49-F238E27FC236}">
              <a16:creationId xmlns:a16="http://schemas.microsoft.com/office/drawing/2014/main" id="{00000000-0008-0000-0000-000032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099" name="TextBox 2098">
          <a:extLst>
            <a:ext uri="{FF2B5EF4-FFF2-40B4-BE49-F238E27FC236}">
              <a16:creationId xmlns:a16="http://schemas.microsoft.com/office/drawing/2014/main" id="{00000000-0008-0000-0000-000033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00" name="TextBox 2099">
          <a:extLst>
            <a:ext uri="{FF2B5EF4-FFF2-40B4-BE49-F238E27FC236}">
              <a16:creationId xmlns:a16="http://schemas.microsoft.com/office/drawing/2014/main" id="{00000000-0008-0000-0000-000034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01" name="TextBox 2100">
          <a:extLst>
            <a:ext uri="{FF2B5EF4-FFF2-40B4-BE49-F238E27FC236}">
              <a16:creationId xmlns:a16="http://schemas.microsoft.com/office/drawing/2014/main" id="{00000000-0008-0000-0000-000035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02" name="TextBox 2101">
          <a:extLst>
            <a:ext uri="{FF2B5EF4-FFF2-40B4-BE49-F238E27FC236}">
              <a16:creationId xmlns:a16="http://schemas.microsoft.com/office/drawing/2014/main" id="{00000000-0008-0000-0000-000036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03" name="TextBox 2102">
          <a:extLst>
            <a:ext uri="{FF2B5EF4-FFF2-40B4-BE49-F238E27FC236}">
              <a16:creationId xmlns:a16="http://schemas.microsoft.com/office/drawing/2014/main" id="{00000000-0008-0000-0000-000037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04" name="TextBox 2103">
          <a:extLst>
            <a:ext uri="{FF2B5EF4-FFF2-40B4-BE49-F238E27FC236}">
              <a16:creationId xmlns:a16="http://schemas.microsoft.com/office/drawing/2014/main" id="{00000000-0008-0000-0000-000038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05" name="TextBox 2104">
          <a:extLst>
            <a:ext uri="{FF2B5EF4-FFF2-40B4-BE49-F238E27FC236}">
              <a16:creationId xmlns:a16="http://schemas.microsoft.com/office/drawing/2014/main" id="{00000000-0008-0000-0000-000039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06" name="TextBox 2105">
          <a:extLst>
            <a:ext uri="{FF2B5EF4-FFF2-40B4-BE49-F238E27FC236}">
              <a16:creationId xmlns:a16="http://schemas.microsoft.com/office/drawing/2014/main" id="{00000000-0008-0000-0000-00003A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07" name="TextBox 2106">
          <a:extLst>
            <a:ext uri="{FF2B5EF4-FFF2-40B4-BE49-F238E27FC236}">
              <a16:creationId xmlns:a16="http://schemas.microsoft.com/office/drawing/2014/main" id="{00000000-0008-0000-0000-00003B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08" name="TextBox 2107">
          <a:extLst>
            <a:ext uri="{FF2B5EF4-FFF2-40B4-BE49-F238E27FC236}">
              <a16:creationId xmlns:a16="http://schemas.microsoft.com/office/drawing/2014/main" id="{00000000-0008-0000-0000-00003C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09" name="TextBox 2108">
          <a:extLst>
            <a:ext uri="{FF2B5EF4-FFF2-40B4-BE49-F238E27FC236}">
              <a16:creationId xmlns:a16="http://schemas.microsoft.com/office/drawing/2014/main" id="{00000000-0008-0000-0000-00003D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10" name="TextBox 2109">
          <a:extLst>
            <a:ext uri="{FF2B5EF4-FFF2-40B4-BE49-F238E27FC236}">
              <a16:creationId xmlns:a16="http://schemas.microsoft.com/office/drawing/2014/main" id="{00000000-0008-0000-0000-00003E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11" name="TextBox 2110">
          <a:extLst>
            <a:ext uri="{FF2B5EF4-FFF2-40B4-BE49-F238E27FC236}">
              <a16:creationId xmlns:a16="http://schemas.microsoft.com/office/drawing/2014/main" id="{00000000-0008-0000-0000-00003F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12" name="TextBox 2111">
          <a:extLst>
            <a:ext uri="{FF2B5EF4-FFF2-40B4-BE49-F238E27FC236}">
              <a16:creationId xmlns:a16="http://schemas.microsoft.com/office/drawing/2014/main" id="{00000000-0008-0000-0000-000040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13" name="TextBox 2112">
          <a:extLst>
            <a:ext uri="{FF2B5EF4-FFF2-40B4-BE49-F238E27FC236}">
              <a16:creationId xmlns:a16="http://schemas.microsoft.com/office/drawing/2014/main" id="{00000000-0008-0000-0000-000041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14" name="TextBox 2113">
          <a:extLst>
            <a:ext uri="{FF2B5EF4-FFF2-40B4-BE49-F238E27FC236}">
              <a16:creationId xmlns:a16="http://schemas.microsoft.com/office/drawing/2014/main" id="{00000000-0008-0000-0000-000042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15" name="TextBox 2114">
          <a:extLst>
            <a:ext uri="{FF2B5EF4-FFF2-40B4-BE49-F238E27FC236}">
              <a16:creationId xmlns:a16="http://schemas.microsoft.com/office/drawing/2014/main" id="{00000000-0008-0000-0000-000043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16" name="TextBox 2115">
          <a:extLst>
            <a:ext uri="{FF2B5EF4-FFF2-40B4-BE49-F238E27FC236}">
              <a16:creationId xmlns:a16="http://schemas.microsoft.com/office/drawing/2014/main" id="{00000000-0008-0000-0000-000044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17" name="TextBox 2116">
          <a:extLst>
            <a:ext uri="{FF2B5EF4-FFF2-40B4-BE49-F238E27FC236}">
              <a16:creationId xmlns:a16="http://schemas.microsoft.com/office/drawing/2014/main" id="{00000000-0008-0000-0000-000045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18" name="TextBox 2117">
          <a:extLst>
            <a:ext uri="{FF2B5EF4-FFF2-40B4-BE49-F238E27FC236}">
              <a16:creationId xmlns:a16="http://schemas.microsoft.com/office/drawing/2014/main" id="{00000000-0008-0000-0000-000046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19" name="TextBox 2118">
          <a:extLst>
            <a:ext uri="{FF2B5EF4-FFF2-40B4-BE49-F238E27FC236}">
              <a16:creationId xmlns:a16="http://schemas.microsoft.com/office/drawing/2014/main" id="{00000000-0008-0000-0000-000047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20" name="TextBox 2119">
          <a:extLst>
            <a:ext uri="{FF2B5EF4-FFF2-40B4-BE49-F238E27FC236}">
              <a16:creationId xmlns:a16="http://schemas.microsoft.com/office/drawing/2014/main" id="{00000000-0008-0000-0000-000048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21" name="TextBox 2120">
          <a:extLst>
            <a:ext uri="{FF2B5EF4-FFF2-40B4-BE49-F238E27FC236}">
              <a16:creationId xmlns:a16="http://schemas.microsoft.com/office/drawing/2014/main" id="{00000000-0008-0000-0000-000049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22" name="TextBox 2121">
          <a:extLst>
            <a:ext uri="{FF2B5EF4-FFF2-40B4-BE49-F238E27FC236}">
              <a16:creationId xmlns:a16="http://schemas.microsoft.com/office/drawing/2014/main" id="{00000000-0008-0000-0000-00004A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23" name="TextBox 2122">
          <a:extLst>
            <a:ext uri="{FF2B5EF4-FFF2-40B4-BE49-F238E27FC236}">
              <a16:creationId xmlns:a16="http://schemas.microsoft.com/office/drawing/2014/main" id="{00000000-0008-0000-0000-00004B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24" name="TextBox 2123">
          <a:extLst>
            <a:ext uri="{FF2B5EF4-FFF2-40B4-BE49-F238E27FC236}">
              <a16:creationId xmlns:a16="http://schemas.microsoft.com/office/drawing/2014/main" id="{00000000-0008-0000-0000-00004C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25" name="TextBox 2124">
          <a:extLst>
            <a:ext uri="{FF2B5EF4-FFF2-40B4-BE49-F238E27FC236}">
              <a16:creationId xmlns:a16="http://schemas.microsoft.com/office/drawing/2014/main" id="{00000000-0008-0000-0000-00004D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26" name="TextBox 2125">
          <a:extLst>
            <a:ext uri="{FF2B5EF4-FFF2-40B4-BE49-F238E27FC236}">
              <a16:creationId xmlns:a16="http://schemas.microsoft.com/office/drawing/2014/main" id="{00000000-0008-0000-0000-00004E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27" name="TextBox 2126">
          <a:extLst>
            <a:ext uri="{FF2B5EF4-FFF2-40B4-BE49-F238E27FC236}">
              <a16:creationId xmlns:a16="http://schemas.microsoft.com/office/drawing/2014/main" id="{00000000-0008-0000-0000-00004F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28" name="TextBox 2127">
          <a:extLst>
            <a:ext uri="{FF2B5EF4-FFF2-40B4-BE49-F238E27FC236}">
              <a16:creationId xmlns:a16="http://schemas.microsoft.com/office/drawing/2014/main" id="{00000000-0008-0000-0000-000050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29" name="TextBox 2128">
          <a:extLst>
            <a:ext uri="{FF2B5EF4-FFF2-40B4-BE49-F238E27FC236}">
              <a16:creationId xmlns:a16="http://schemas.microsoft.com/office/drawing/2014/main" id="{00000000-0008-0000-0000-000051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30" name="TextBox 2129">
          <a:extLst>
            <a:ext uri="{FF2B5EF4-FFF2-40B4-BE49-F238E27FC236}">
              <a16:creationId xmlns:a16="http://schemas.microsoft.com/office/drawing/2014/main" id="{00000000-0008-0000-0000-000052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31" name="TextBox 2130">
          <a:extLst>
            <a:ext uri="{FF2B5EF4-FFF2-40B4-BE49-F238E27FC236}">
              <a16:creationId xmlns:a16="http://schemas.microsoft.com/office/drawing/2014/main" id="{00000000-0008-0000-0000-000053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32" name="TextBox 2131">
          <a:extLst>
            <a:ext uri="{FF2B5EF4-FFF2-40B4-BE49-F238E27FC236}">
              <a16:creationId xmlns:a16="http://schemas.microsoft.com/office/drawing/2014/main" id="{00000000-0008-0000-0000-000054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33" name="TextBox 2132">
          <a:extLst>
            <a:ext uri="{FF2B5EF4-FFF2-40B4-BE49-F238E27FC236}">
              <a16:creationId xmlns:a16="http://schemas.microsoft.com/office/drawing/2014/main" id="{00000000-0008-0000-0000-000055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34" name="TextBox 2133">
          <a:extLst>
            <a:ext uri="{FF2B5EF4-FFF2-40B4-BE49-F238E27FC236}">
              <a16:creationId xmlns:a16="http://schemas.microsoft.com/office/drawing/2014/main" id="{00000000-0008-0000-0000-000056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35" name="TextBox 2134">
          <a:extLst>
            <a:ext uri="{FF2B5EF4-FFF2-40B4-BE49-F238E27FC236}">
              <a16:creationId xmlns:a16="http://schemas.microsoft.com/office/drawing/2014/main" id="{00000000-0008-0000-0000-000057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36" name="TextBox 2135">
          <a:extLst>
            <a:ext uri="{FF2B5EF4-FFF2-40B4-BE49-F238E27FC236}">
              <a16:creationId xmlns:a16="http://schemas.microsoft.com/office/drawing/2014/main" id="{00000000-0008-0000-0000-000058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37" name="TextBox 2136">
          <a:extLst>
            <a:ext uri="{FF2B5EF4-FFF2-40B4-BE49-F238E27FC236}">
              <a16:creationId xmlns:a16="http://schemas.microsoft.com/office/drawing/2014/main" id="{00000000-0008-0000-0000-000059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38" name="TextBox 2137">
          <a:extLst>
            <a:ext uri="{FF2B5EF4-FFF2-40B4-BE49-F238E27FC236}">
              <a16:creationId xmlns:a16="http://schemas.microsoft.com/office/drawing/2014/main" id="{00000000-0008-0000-0000-00005A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39" name="TextBox 2138">
          <a:extLst>
            <a:ext uri="{FF2B5EF4-FFF2-40B4-BE49-F238E27FC236}">
              <a16:creationId xmlns:a16="http://schemas.microsoft.com/office/drawing/2014/main" id="{00000000-0008-0000-0000-00005B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40" name="TextBox 2139">
          <a:extLst>
            <a:ext uri="{FF2B5EF4-FFF2-40B4-BE49-F238E27FC236}">
              <a16:creationId xmlns:a16="http://schemas.microsoft.com/office/drawing/2014/main" id="{00000000-0008-0000-0000-00005C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41" name="TextBox 2140">
          <a:extLst>
            <a:ext uri="{FF2B5EF4-FFF2-40B4-BE49-F238E27FC236}">
              <a16:creationId xmlns:a16="http://schemas.microsoft.com/office/drawing/2014/main" id="{00000000-0008-0000-0000-00005D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42" name="TextBox 2141">
          <a:extLst>
            <a:ext uri="{FF2B5EF4-FFF2-40B4-BE49-F238E27FC236}">
              <a16:creationId xmlns:a16="http://schemas.microsoft.com/office/drawing/2014/main" id="{00000000-0008-0000-0000-00005E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43" name="TextBox 2142">
          <a:extLst>
            <a:ext uri="{FF2B5EF4-FFF2-40B4-BE49-F238E27FC236}">
              <a16:creationId xmlns:a16="http://schemas.microsoft.com/office/drawing/2014/main" id="{00000000-0008-0000-0000-00005F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44" name="TextBox 2143">
          <a:extLst>
            <a:ext uri="{FF2B5EF4-FFF2-40B4-BE49-F238E27FC236}">
              <a16:creationId xmlns:a16="http://schemas.microsoft.com/office/drawing/2014/main" id="{00000000-0008-0000-0000-000060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45" name="TextBox 2144">
          <a:extLst>
            <a:ext uri="{FF2B5EF4-FFF2-40B4-BE49-F238E27FC236}">
              <a16:creationId xmlns:a16="http://schemas.microsoft.com/office/drawing/2014/main" id="{00000000-0008-0000-0000-000061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146" name="TextBox 2145">
          <a:extLst>
            <a:ext uri="{FF2B5EF4-FFF2-40B4-BE49-F238E27FC236}">
              <a16:creationId xmlns:a16="http://schemas.microsoft.com/office/drawing/2014/main" id="{00000000-0008-0000-0000-000062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147" name="TextBox 2146">
          <a:extLst>
            <a:ext uri="{FF2B5EF4-FFF2-40B4-BE49-F238E27FC236}">
              <a16:creationId xmlns:a16="http://schemas.microsoft.com/office/drawing/2014/main" id="{00000000-0008-0000-0000-000063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148" name="TextBox 2147">
          <a:extLst>
            <a:ext uri="{FF2B5EF4-FFF2-40B4-BE49-F238E27FC236}">
              <a16:creationId xmlns:a16="http://schemas.microsoft.com/office/drawing/2014/main" id="{00000000-0008-0000-0000-000064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149" name="TextBox 2148">
          <a:extLst>
            <a:ext uri="{FF2B5EF4-FFF2-40B4-BE49-F238E27FC236}">
              <a16:creationId xmlns:a16="http://schemas.microsoft.com/office/drawing/2014/main" id="{00000000-0008-0000-0000-000065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2150" name="TextBox 2149">
          <a:extLst>
            <a:ext uri="{FF2B5EF4-FFF2-40B4-BE49-F238E27FC236}">
              <a16:creationId xmlns:a16="http://schemas.microsoft.com/office/drawing/2014/main" id="{00000000-0008-0000-0000-00006608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2151" name="TextBox 2150">
          <a:extLst>
            <a:ext uri="{FF2B5EF4-FFF2-40B4-BE49-F238E27FC236}">
              <a16:creationId xmlns:a16="http://schemas.microsoft.com/office/drawing/2014/main" id="{00000000-0008-0000-0000-00006708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2152" name="TextBox 2151">
          <a:extLst>
            <a:ext uri="{FF2B5EF4-FFF2-40B4-BE49-F238E27FC236}">
              <a16:creationId xmlns:a16="http://schemas.microsoft.com/office/drawing/2014/main" id="{00000000-0008-0000-0000-00006808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2153" name="TextBox 2152">
          <a:extLst>
            <a:ext uri="{FF2B5EF4-FFF2-40B4-BE49-F238E27FC236}">
              <a16:creationId xmlns:a16="http://schemas.microsoft.com/office/drawing/2014/main" id="{00000000-0008-0000-0000-00006908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2154" name="TextBox 2153">
          <a:extLst>
            <a:ext uri="{FF2B5EF4-FFF2-40B4-BE49-F238E27FC236}">
              <a16:creationId xmlns:a16="http://schemas.microsoft.com/office/drawing/2014/main" id="{00000000-0008-0000-0000-00006A08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2155" name="TextBox 2154">
          <a:extLst>
            <a:ext uri="{FF2B5EF4-FFF2-40B4-BE49-F238E27FC236}">
              <a16:creationId xmlns:a16="http://schemas.microsoft.com/office/drawing/2014/main" id="{00000000-0008-0000-0000-00006B08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2156" name="TextBox 2155">
          <a:extLst>
            <a:ext uri="{FF2B5EF4-FFF2-40B4-BE49-F238E27FC236}">
              <a16:creationId xmlns:a16="http://schemas.microsoft.com/office/drawing/2014/main" id="{00000000-0008-0000-0000-00006C08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2157" name="TextBox 2156">
          <a:extLst>
            <a:ext uri="{FF2B5EF4-FFF2-40B4-BE49-F238E27FC236}">
              <a16:creationId xmlns:a16="http://schemas.microsoft.com/office/drawing/2014/main" id="{00000000-0008-0000-0000-00006D08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158" name="TextBox 2157">
          <a:extLst>
            <a:ext uri="{FF2B5EF4-FFF2-40B4-BE49-F238E27FC236}">
              <a16:creationId xmlns:a16="http://schemas.microsoft.com/office/drawing/2014/main" id="{00000000-0008-0000-0000-00006E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159" name="TextBox 2158">
          <a:extLst>
            <a:ext uri="{FF2B5EF4-FFF2-40B4-BE49-F238E27FC236}">
              <a16:creationId xmlns:a16="http://schemas.microsoft.com/office/drawing/2014/main" id="{00000000-0008-0000-0000-00006F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160" name="TextBox 2159">
          <a:extLst>
            <a:ext uri="{FF2B5EF4-FFF2-40B4-BE49-F238E27FC236}">
              <a16:creationId xmlns:a16="http://schemas.microsoft.com/office/drawing/2014/main" id="{00000000-0008-0000-0000-000070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161" name="TextBox 2160">
          <a:extLst>
            <a:ext uri="{FF2B5EF4-FFF2-40B4-BE49-F238E27FC236}">
              <a16:creationId xmlns:a16="http://schemas.microsoft.com/office/drawing/2014/main" id="{00000000-0008-0000-0000-000071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62" name="TextBox 2161">
          <a:extLst>
            <a:ext uri="{FF2B5EF4-FFF2-40B4-BE49-F238E27FC236}">
              <a16:creationId xmlns:a16="http://schemas.microsoft.com/office/drawing/2014/main" id="{00000000-0008-0000-0000-000072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63" name="TextBox 2162">
          <a:extLst>
            <a:ext uri="{FF2B5EF4-FFF2-40B4-BE49-F238E27FC236}">
              <a16:creationId xmlns:a16="http://schemas.microsoft.com/office/drawing/2014/main" id="{00000000-0008-0000-0000-000073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64" name="TextBox 2163">
          <a:extLst>
            <a:ext uri="{FF2B5EF4-FFF2-40B4-BE49-F238E27FC236}">
              <a16:creationId xmlns:a16="http://schemas.microsoft.com/office/drawing/2014/main" id="{00000000-0008-0000-0000-000074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65" name="TextBox 2164">
          <a:extLst>
            <a:ext uri="{FF2B5EF4-FFF2-40B4-BE49-F238E27FC236}">
              <a16:creationId xmlns:a16="http://schemas.microsoft.com/office/drawing/2014/main" id="{00000000-0008-0000-0000-000075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66" name="TextBox 2165">
          <a:extLst>
            <a:ext uri="{FF2B5EF4-FFF2-40B4-BE49-F238E27FC236}">
              <a16:creationId xmlns:a16="http://schemas.microsoft.com/office/drawing/2014/main" id="{00000000-0008-0000-0000-000076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67" name="TextBox 2166">
          <a:extLst>
            <a:ext uri="{FF2B5EF4-FFF2-40B4-BE49-F238E27FC236}">
              <a16:creationId xmlns:a16="http://schemas.microsoft.com/office/drawing/2014/main" id="{00000000-0008-0000-0000-000077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68" name="TextBox 2167">
          <a:extLst>
            <a:ext uri="{FF2B5EF4-FFF2-40B4-BE49-F238E27FC236}">
              <a16:creationId xmlns:a16="http://schemas.microsoft.com/office/drawing/2014/main" id="{00000000-0008-0000-0000-000078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69" name="TextBox 2168">
          <a:extLst>
            <a:ext uri="{FF2B5EF4-FFF2-40B4-BE49-F238E27FC236}">
              <a16:creationId xmlns:a16="http://schemas.microsoft.com/office/drawing/2014/main" id="{00000000-0008-0000-0000-000079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70" name="TextBox 2169">
          <a:extLst>
            <a:ext uri="{FF2B5EF4-FFF2-40B4-BE49-F238E27FC236}">
              <a16:creationId xmlns:a16="http://schemas.microsoft.com/office/drawing/2014/main" id="{00000000-0008-0000-0000-00007A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71" name="TextBox 2170">
          <a:extLst>
            <a:ext uri="{FF2B5EF4-FFF2-40B4-BE49-F238E27FC236}">
              <a16:creationId xmlns:a16="http://schemas.microsoft.com/office/drawing/2014/main" id="{00000000-0008-0000-0000-00007B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72" name="TextBox 2171">
          <a:extLst>
            <a:ext uri="{FF2B5EF4-FFF2-40B4-BE49-F238E27FC236}">
              <a16:creationId xmlns:a16="http://schemas.microsoft.com/office/drawing/2014/main" id="{00000000-0008-0000-0000-00007C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73" name="TextBox 2172">
          <a:extLst>
            <a:ext uri="{FF2B5EF4-FFF2-40B4-BE49-F238E27FC236}">
              <a16:creationId xmlns:a16="http://schemas.microsoft.com/office/drawing/2014/main" id="{00000000-0008-0000-0000-00007D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74" name="TextBox 2173">
          <a:extLst>
            <a:ext uri="{FF2B5EF4-FFF2-40B4-BE49-F238E27FC236}">
              <a16:creationId xmlns:a16="http://schemas.microsoft.com/office/drawing/2014/main" id="{00000000-0008-0000-0000-00007E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75" name="TextBox 2174">
          <a:extLst>
            <a:ext uri="{FF2B5EF4-FFF2-40B4-BE49-F238E27FC236}">
              <a16:creationId xmlns:a16="http://schemas.microsoft.com/office/drawing/2014/main" id="{00000000-0008-0000-0000-00007F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76" name="TextBox 2175">
          <a:extLst>
            <a:ext uri="{FF2B5EF4-FFF2-40B4-BE49-F238E27FC236}">
              <a16:creationId xmlns:a16="http://schemas.microsoft.com/office/drawing/2014/main" id="{00000000-0008-0000-0000-000080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77" name="TextBox 2176">
          <a:extLst>
            <a:ext uri="{FF2B5EF4-FFF2-40B4-BE49-F238E27FC236}">
              <a16:creationId xmlns:a16="http://schemas.microsoft.com/office/drawing/2014/main" id="{00000000-0008-0000-0000-000081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78" name="TextBox 2177">
          <a:extLst>
            <a:ext uri="{FF2B5EF4-FFF2-40B4-BE49-F238E27FC236}">
              <a16:creationId xmlns:a16="http://schemas.microsoft.com/office/drawing/2014/main" id="{00000000-0008-0000-0000-000082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79" name="TextBox 2178">
          <a:extLst>
            <a:ext uri="{FF2B5EF4-FFF2-40B4-BE49-F238E27FC236}">
              <a16:creationId xmlns:a16="http://schemas.microsoft.com/office/drawing/2014/main" id="{00000000-0008-0000-0000-000083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80" name="TextBox 2179">
          <a:extLst>
            <a:ext uri="{FF2B5EF4-FFF2-40B4-BE49-F238E27FC236}">
              <a16:creationId xmlns:a16="http://schemas.microsoft.com/office/drawing/2014/main" id="{00000000-0008-0000-0000-000084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181" name="TextBox 2180">
          <a:extLst>
            <a:ext uri="{FF2B5EF4-FFF2-40B4-BE49-F238E27FC236}">
              <a16:creationId xmlns:a16="http://schemas.microsoft.com/office/drawing/2014/main" id="{00000000-0008-0000-0000-000085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2182" name="TextBox 2181">
          <a:extLst>
            <a:ext uri="{FF2B5EF4-FFF2-40B4-BE49-F238E27FC236}">
              <a16:creationId xmlns:a16="http://schemas.microsoft.com/office/drawing/2014/main" id="{00000000-0008-0000-0000-00008608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2183" name="TextBox 2182">
          <a:extLst>
            <a:ext uri="{FF2B5EF4-FFF2-40B4-BE49-F238E27FC236}">
              <a16:creationId xmlns:a16="http://schemas.microsoft.com/office/drawing/2014/main" id="{00000000-0008-0000-0000-00008708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2184" name="TextBox 2183">
          <a:extLst>
            <a:ext uri="{FF2B5EF4-FFF2-40B4-BE49-F238E27FC236}">
              <a16:creationId xmlns:a16="http://schemas.microsoft.com/office/drawing/2014/main" id="{00000000-0008-0000-0000-00008808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2185" name="TextBox 2184">
          <a:extLst>
            <a:ext uri="{FF2B5EF4-FFF2-40B4-BE49-F238E27FC236}">
              <a16:creationId xmlns:a16="http://schemas.microsoft.com/office/drawing/2014/main" id="{00000000-0008-0000-0000-00008908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186" name="TextBox 2185">
          <a:extLst>
            <a:ext uri="{FF2B5EF4-FFF2-40B4-BE49-F238E27FC236}">
              <a16:creationId xmlns:a16="http://schemas.microsoft.com/office/drawing/2014/main" id="{00000000-0008-0000-0000-00008A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187" name="TextBox 2186">
          <a:extLst>
            <a:ext uri="{FF2B5EF4-FFF2-40B4-BE49-F238E27FC236}">
              <a16:creationId xmlns:a16="http://schemas.microsoft.com/office/drawing/2014/main" id="{00000000-0008-0000-0000-00008B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188" name="TextBox 2187">
          <a:extLst>
            <a:ext uri="{FF2B5EF4-FFF2-40B4-BE49-F238E27FC236}">
              <a16:creationId xmlns:a16="http://schemas.microsoft.com/office/drawing/2014/main" id="{00000000-0008-0000-0000-00008C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189" name="TextBox 2188">
          <a:extLst>
            <a:ext uri="{FF2B5EF4-FFF2-40B4-BE49-F238E27FC236}">
              <a16:creationId xmlns:a16="http://schemas.microsoft.com/office/drawing/2014/main" id="{00000000-0008-0000-0000-00008D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90" name="TextBox 2189">
          <a:extLst>
            <a:ext uri="{FF2B5EF4-FFF2-40B4-BE49-F238E27FC236}">
              <a16:creationId xmlns:a16="http://schemas.microsoft.com/office/drawing/2014/main" id="{00000000-0008-0000-0000-00008E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91" name="TextBox 2190">
          <a:extLst>
            <a:ext uri="{FF2B5EF4-FFF2-40B4-BE49-F238E27FC236}">
              <a16:creationId xmlns:a16="http://schemas.microsoft.com/office/drawing/2014/main" id="{00000000-0008-0000-0000-00008F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92" name="TextBox 2191">
          <a:extLst>
            <a:ext uri="{FF2B5EF4-FFF2-40B4-BE49-F238E27FC236}">
              <a16:creationId xmlns:a16="http://schemas.microsoft.com/office/drawing/2014/main" id="{00000000-0008-0000-0000-000090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93" name="TextBox 2192">
          <a:extLst>
            <a:ext uri="{FF2B5EF4-FFF2-40B4-BE49-F238E27FC236}">
              <a16:creationId xmlns:a16="http://schemas.microsoft.com/office/drawing/2014/main" id="{00000000-0008-0000-0000-000091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94" name="TextBox 2193">
          <a:extLst>
            <a:ext uri="{FF2B5EF4-FFF2-40B4-BE49-F238E27FC236}">
              <a16:creationId xmlns:a16="http://schemas.microsoft.com/office/drawing/2014/main" id="{00000000-0008-0000-0000-000092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95" name="TextBox 2194">
          <a:extLst>
            <a:ext uri="{FF2B5EF4-FFF2-40B4-BE49-F238E27FC236}">
              <a16:creationId xmlns:a16="http://schemas.microsoft.com/office/drawing/2014/main" id="{00000000-0008-0000-0000-000093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96" name="TextBox 2195">
          <a:extLst>
            <a:ext uri="{FF2B5EF4-FFF2-40B4-BE49-F238E27FC236}">
              <a16:creationId xmlns:a16="http://schemas.microsoft.com/office/drawing/2014/main" id="{00000000-0008-0000-0000-000094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97" name="TextBox 2196">
          <a:extLst>
            <a:ext uri="{FF2B5EF4-FFF2-40B4-BE49-F238E27FC236}">
              <a16:creationId xmlns:a16="http://schemas.microsoft.com/office/drawing/2014/main" id="{00000000-0008-0000-0000-000095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98" name="TextBox 2197">
          <a:extLst>
            <a:ext uri="{FF2B5EF4-FFF2-40B4-BE49-F238E27FC236}">
              <a16:creationId xmlns:a16="http://schemas.microsoft.com/office/drawing/2014/main" id="{00000000-0008-0000-0000-000096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199" name="TextBox 2198">
          <a:extLst>
            <a:ext uri="{FF2B5EF4-FFF2-40B4-BE49-F238E27FC236}">
              <a16:creationId xmlns:a16="http://schemas.microsoft.com/office/drawing/2014/main" id="{00000000-0008-0000-0000-000097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00" name="TextBox 2199">
          <a:extLst>
            <a:ext uri="{FF2B5EF4-FFF2-40B4-BE49-F238E27FC236}">
              <a16:creationId xmlns:a16="http://schemas.microsoft.com/office/drawing/2014/main" id="{00000000-0008-0000-0000-000098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01" name="TextBox 2200">
          <a:extLst>
            <a:ext uri="{FF2B5EF4-FFF2-40B4-BE49-F238E27FC236}">
              <a16:creationId xmlns:a16="http://schemas.microsoft.com/office/drawing/2014/main" id="{00000000-0008-0000-0000-000099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02" name="TextBox 2201">
          <a:extLst>
            <a:ext uri="{FF2B5EF4-FFF2-40B4-BE49-F238E27FC236}">
              <a16:creationId xmlns:a16="http://schemas.microsoft.com/office/drawing/2014/main" id="{00000000-0008-0000-0000-00009A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03" name="TextBox 2202">
          <a:extLst>
            <a:ext uri="{FF2B5EF4-FFF2-40B4-BE49-F238E27FC236}">
              <a16:creationId xmlns:a16="http://schemas.microsoft.com/office/drawing/2014/main" id="{00000000-0008-0000-0000-00009B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04" name="TextBox 2203">
          <a:extLst>
            <a:ext uri="{FF2B5EF4-FFF2-40B4-BE49-F238E27FC236}">
              <a16:creationId xmlns:a16="http://schemas.microsoft.com/office/drawing/2014/main" id="{00000000-0008-0000-0000-00009C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05" name="TextBox 2204">
          <a:extLst>
            <a:ext uri="{FF2B5EF4-FFF2-40B4-BE49-F238E27FC236}">
              <a16:creationId xmlns:a16="http://schemas.microsoft.com/office/drawing/2014/main" id="{00000000-0008-0000-0000-00009D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06" name="TextBox 2205">
          <a:extLst>
            <a:ext uri="{FF2B5EF4-FFF2-40B4-BE49-F238E27FC236}">
              <a16:creationId xmlns:a16="http://schemas.microsoft.com/office/drawing/2014/main" id="{00000000-0008-0000-0000-00009E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07" name="TextBox 2206">
          <a:extLst>
            <a:ext uri="{FF2B5EF4-FFF2-40B4-BE49-F238E27FC236}">
              <a16:creationId xmlns:a16="http://schemas.microsoft.com/office/drawing/2014/main" id="{00000000-0008-0000-0000-00009F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08" name="TextBox 2207">
          <a:extLst>
            <a:ext uri="{FF2B5EF4-FFF2-40B4-BE49-F238E27FC236}">
              <a16:creationId xmlns:a16="http://schemas.microsoft.com/office/drawing/2014/main" id="{00000000-0008-0000-0000-0000A0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09" name="TextBox 2208">
          <a:extLst>
            <a:ext uri="{FF2B5EF4-FFF2-40B4-BE49-F238E27FC236}">
              <a16:creationId xmlns:a16="http://schemas.microsoft.com/office/drawing/2014/main" id="{00000000-0008-0000-0000-0000A1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10" name="TextBox 2209">
          <a:extLst>
            <a:ext uri="{FF2B5EF4-FFF2-40B4-BE49-F238E27FC236}">
              <a16:creationId xmlns:a16="http://schemas.microsoft.com/office/drawing/2014/main" id="{00000000-0008-0000-0000-0000A2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11" name="TextBox 2210">
          <a:extLst>
            <a:ext uri="{FF2B5EF4-FFF2-40B4-BE49-F238E27FC236}">
              <a16:creationId xmlns:a16="http://schemas.microsoft.com/office/drawing/2014/main" id="{00000000-0008-0000-0000-0000A3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12" name="TextBox 2211">
          <a:extLst>
            <a:ext uri="{FF2B5EF4-FFF2-40B4-BE49-F238E27FC236}">
              <a16:creationId xmlns:a16="http://schemas.microsoft.com/office/drawing/2014/main" id="{00000000-0008-0000-0000-0000A4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13" name="TextBox 2212">
          <a:extLst>
            <a:ext uri="{FF2B5EF4-FFF2-40B4-BE49-F238E27FC236}">
              <a16:creationId xmlns:a16="http://schemas.microsoft.com/office/drawing/2014/main" id="{00000000-0008-0000-0000-0000A5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214" name="TextBox 2213">
          <a:extLst>
            <a:ext uri="{FF2B5EF4-FFF2-40B4-BE49-F238E27FC236}">
              <a16:creationId xmlns:a16="http://schemas.microsoft.com/office/drawing/2014/main" id="{00000000-0008-0000-0000-0000A6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215" name="TextBox 2214">
          <a:extLst>
            <a:ext uri="{FF2B5EF4-FFF2-40B4-BE49-F238E27FC236}">
              <a16:creationId xmlns:a16="http://schemas.microsoft.com/office/drawing/2014/main" id="{00000000-0008-0000-0000-0000A7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216" name="TextBox 2215">
          <a:extLst>
            <a:ext uri="{FF2B5EF4-FFF2-40B4-BE49-F238E27FC236}">
              <a16:creationId xmlns:a16="http://schemas.microsoft.com/office/drawing/2014/main" id="{00000000-0008-0000-0000-0000A8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217" name="TextBox 2216">
          <a:extLst>
            <a:ext uri="{FF2B5EF4-FFF2-40B4-BE49-F238E27FC236}">
              <a16:creationId xmlns:a16="http://schemas.microsoft.com/office/drawing/2014/main" id="{00000000-0008-0000-0000-0000A9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18" name="TextBox 2217">
          <a:extLst>
            <a:ext uri="{FF2B5EF4-FFF2-40B4-BE49-F238E27FC236}">
              <a16:creationId xmlns:a16="http://schemas.microsoft.com/office/drawing/2014/main" id="{00000000-0008-0000-0000-0000AA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19" name="TextBox 2218">
          <a:extLst>
            <a:ext uri="{FF2B5EF4-FFF2-40B4-BE49-F238E27FC236}">
              <a16:creationId xmlns:a16="http://schemas.microsoft.com/office/drawing/2014/main" id="{00000000-0008-0000-0000-0000AB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20" name="TextBox 2219">
          <a:extLst>
            <a:ext uri="{FF2B5EF4-FFF2-40B4-BE49-F238E27FC236}">
              <a16:creationId xmlns:a16="http://schemas.microsoft.com/office/drawing/2014/main" id="{00000000-0008-0000-0000-0000AC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21" name="TextBox 2220">
          <a:extLst>
            <a:ext uri="{FF2B5EF4-FFF2-40B4-BE49-F238E27FC236}">
              <a16:creationId xmlns:a16="http://schemas.microsoft.com/office/drawing/2014/main" id="{00000000-0008-0000-0000-0000AD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22" name="TextBox 2221">
          <a:extLst>
            <a:ext uri="{FF2B5EF4-FFF2-40B4-BE49-F238E27FC236}">
              <a16:creationId xmlns:a16="http://schemas.microsoft.com/office/drawing/2014/main" id="{00000000-0008-0000-0000-0000AE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23" name="TextBox 2222">
          <a:extLst>
            <a:ext uri="{FF2B5EF4-FFF2-40B4-BE49-F238E27FC236}">
              <a16:creationId xmlns:a16="http://schemas.microsoft.com/office/drawing/2014/main" id="{00000000-0008-0000-0000-0000AF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24" name="TextBox 2223">
          <a:extLst>
            <a:ext uri="{FF2B5EF4-FFF2-40B4-BE49-F238E27FC236}">
              <a16:creationId xmlns:a16="http://schemas.microsoft.com/office/drawing/2014/main" id="{00000000-0008-0000-0000-0000B0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25" name="TextBox 2224">
          <a:extLst>
            <a:ext uri="{FF2B5EF4-FFF2-40B4-BE49-F238E27FC236}">
              <a16:creationId xmlns:a16="http://schemas.microsoft.com/office/drawing/2014/main" id="{00000000-0008-0000-0000-0000B1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226" name="TextBox 2225">
          <a:extLst>
            <a:ext uri="{FF2B5EF4-FFF2-40B4-BE49-F238E27FC236}">
              <a16:creationId xmlns:a16="http://schemas.microsoft.com/office/drawing/2014/main" id="{00000000-0008-0000-0000-0000B2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227" name="TextBox 2226">
          <a:extLst>
            <a:ext uri="{FF2B5EF4-FFF2-40B4-BE49-F238E27FC236}">
              <a16:creationId xmlns:a16="http://schemas.microsoft.com/office/drawing/2014/main" id="{00000000-0008-0000-0000-0000B3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228" name="TextBox 2227">
          <a:extLst>
            <a:ext uri="{FF2B5EF4-FFF2-40B4-BE49-F238E27FC236}">
              <a16:creationId xmlns:a16="http://schemas.microsoft.com/office/drawing/2014/main" id="{00000000-0008-0000-0000-0000B4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229" name="TextBox 2228">
          <a:extLst>
            <a:ext uri="{FF2B5EF4-FFF2-40B4-BE49-F238E27FC236}">
              <a16:creationId xmlns:a16="http://schemas.microsoft.com/office/drawing/2014/main" id="{00000000-0008-0000-0000-0000B5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230" name="TextBox 2229">
          <a:extLst>
            <a:ext uri="{FF2B5EF4-FFF2-40B4-BE49-F238E27FC236}">
              <a16:creationId xmlns:a16="http://schemas.microsoft.com/office/drawing/2014/main" id="{00000000-0008-0000-0000-0000B6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231" name="TextBox 2230">
          <a:extLst>
            <a:ext uri="{FF2B5EF4-FFF2-40B4-BE49-F238E27FC236}">
              <a16:creationId xmlns:a16="http://schemas.microsoft.com/office/drawing/2014/main" id="{00000000-0008-0000-0000-0000B7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232" name="TextBox 2231">
          <a:extLst>
            <a:ext uri="{FF2B5EF4-FFF2-40B4-BE49-F238E27FC236}">
              <a16:creationId xmlns:a16="http://schemas.microsoft.com/office/drawing/2014/main" id="{00000000-0008-0000-0000-0000B8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233" name="TextBox 2232">
          <a:extLst>
            <a:ext uri="{FF2B5EF4-FFF2-40B4-BE49-F238E27FC236}">
              <a16:creationId xmlns:a16="http://schemas.microsoft.com/office/drawing/2014/main" id="{00000000-0008-0000-0000-0000B9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234" name="TextBox 2233">
          <a:extLst>
            <a:ext uri="{FF2B5EF4-FFF2-40B4-BE49-F238E27FC236}">
              <a16:creationId xmlns:a16="http://schemas.microsoft.com/office/drawing/2014/main" id="{00000000-0008-0000-0000-0000BA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235" name="TextBox 2234">
          <a:extLst>
            <a:ext uri="{FF2B5EF4-FFF2-40B4-BE49-F238E27FC236}">
              <a16:creationId xmlns:a16="http://schemas.microsoft.com/office/drawing/2014/main" id="{00000000-0008-0000-0000-0000BB08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36" name="TextBox 2235">
          <a:extLst>
            <a:ext uri="{FF2B5EF4-FFF2-40B4-BE49-F238E27FC236}">
              <a16:creationId xmlns:a16="http://schemas.microsoft.com/office/drawing/2014/main" id="{00000000-0008-0000-0000-0000BC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37" name="TextBox 2236">
          <a:extLst>
            <a:ext uri="{FF2B5EF4-FFF2-40B4-BE49-F238E27FC236}">
              <a16:creationId xmlns:a16="http://schemas.microsoft.com/office/drawing/2014/main" id="{00000000-0008-0000-0000-0000BD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38" name="TextBox 2237">
          <a:extLst>
            <a:ext uri="{FF2B5EF4-FFF2-40B4-BE49-F238E27FC236}">
              <a16:creationId xmlns:a16="http://schemas.microsoft.com/office/drawing/2014/main" id="{00000000-0008-0000-0000-0000BE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39" name="TextBox 2238">
          <a:extLst>
            <a:ext uri="{FF2B5EF4-FFF2-40B4-BE49-F238E27FC236}">
              <a16:creationId xmlns:a16="http://schemas.microsoft.com/office/drawing/2014/main" id="{00000000-0008-0000-0000-0000BF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40" name="TextBox 2239">
          <a:extLst>
            <a:ext uri="{FF2B5EF4-FFF2-40B4-BE49-F238E27FC236}">
              <a16:creationId xmlns:a16="http://schemas.microsoft.com/office/drawing/2014/main" id="{00000000-0008-0000-0000-0000C0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41" name="TextBox 2240">
          <a:extLst>
            <a:ext uri="{FF2B5EF4-FFF2-40B4-BE49-F238E27FC236}">
              <a16:creationId xmlns:a16="http://schemas.microsoft.com/office/drawing/2014/main" id="{00000000-0008-0000-0000-0000C1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42" name="TextBox 2241">
          <a:extLst>
            <a:ext uri="{FF2B5EF4-FFF2-40B4-BE49-F238E27FC236}">
              <a16:creationId xmlns:a16="http://schemas.microsoft.com/office/drawing/2014/main" id="{00000000-0008-0000-0000-0000C2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43" name="TextBox 2242">
          <a:extLst>
            <a:ext uri="{FF2B5EF4-FFF2-40B4-BE49-F238E27FC236}">
              <a16:creationId xmlns:a16="http://schemas.microsoft.com/office/drawing/2014/main" id="{00000000-0008-0000-0000-0000C3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44" name="TextBox 2243">
          <a:extLst>
            <a:ext uri="{FF2B5EF4-FFF2-40B4-BE49-F238E27FC236}">
              <a16:creationId xmlns:a16="http://schemas.microsoft.com/office/drawing/2014/main" id="{00000000-0008-0000-0000-0000C4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45" name="TextBox 2244">
          <a:extLst>
            <a:ext uri="{FF2B5EF4-FFF2-40B4-BE49-F238E27FC236}">
              <a16:creationId xmlns:a16="http://schemas.microsoft.com/office/drawing/2014/main" id="{00000000-0008-0000-0000-0000C5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46" name="TextBox 2245">
          <a:extLst>
            <a:ext uri="{FF2B5EF4-FFF2-40B4-BE49-F238E27FC236}">
              <a16:creationId xmlns:a16="http://schemas.microsoft.com/office/drawing/2014/main" id="{00000000-0008-0000-0000-0000C6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47" name="TextBox 2246">
          <a:extLst>
            <a:ext uri="{FF2B5EF4-FFF2-40B4-BE49-F238E27FC236}">
              <a16:creationId xmlns:a16="http://schemas.microsoft.com/office/drawing/2014/main" id="{00000000-0008-0000-0000-0000C7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48" name="TextBox 2247">
          <a:extLst>
            <a:ext uri="{FF2B5EF4-FFF2-40B4-BE49-F238E27FC236}">
              <a16:creationId xmlns:a16="http://schemas.microsoft.com/office/drawing/2014/main" id="{00000000-0008-0000-0000-0000C8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49" name="TextBox 2248">
          <a:extLst>
            <a:ext uri="{FF2B5EF4-FFF2-40B4-BE49-F238E27FC236}">
              <a16:creationId xmlns:a16="http://schemas.microsoft.com/office/drawing/2014/main" id="{00000000-0008-0000-0000-0000C9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50" name="TextBox 2249">
          <a:extLst>
            <a:ext uri="{FF2B5EF4-FFF2-40B4-BE49-F238E27FC236}">
              <a16:creationId xmlns:a16="http://schemas.microsoft.com/office/drawing/2014/main" id="{00000000-0008-0000-0000-0000CA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51" name="TextBox 2250">
          <a:extLst>
            <a:ext uri="{FF2B5EF4-FFF2-40B4-BE49-F238E27FC236}">
              <a16:creationId xmlns:a16="http://schemas.microsoft.com/office/drawing/2014/main" id="{00000000-0008-0000-0000-0000CB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52" name="TextBox 2251">
          <a:extLst>
            <a:ext uri="{FF2B5EF4-FFF2-40B4-BE49-F238E27FC236}">
              <a16:creationId xmlns:a16="http://schemas.microsoft.com/office/drawing/2014/main" id="{00000000-0008-0000-0000-0000CC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53" name="TextBox 2252">
          <a:extLst>
            <a:ext uri="{FF2B5EF4-FFF2-40B4-BE49-F238E27FC236}">
              <a16:creationId xmlns:a16="http://schemas.microsoft.com/office/drawing/2014/main" id="{00000000-0008-0000-0000-0000CD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54" name="TextBox 2253">
          <a:extLst>
            <a:ext uri="{FF2B5EF4-FFF2-40B4-BE49-F238E27FC236}">
              <a16:creationId xmlns:a16="http://schemas.microsoft.com/office/drawing/2014/main" id="{00000000-0008-0000-0000-0000CE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55" name="TextBox 2254">
          <a:extLst>
            <a:ext uri="{FF2B5EF4-FFF2-40B4-BE49-F238E27FC236}">
              <a16:creationId xmlns:a16="http://schemas.microsoft.com/office/drawing/2014/main" id="{00000000-0008-0000-0000-0000CF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56" name="TextBox 2255">
          <a:extLst>
            <a:ext uri="{FF2B5EF4-FFF2-40B4-BE49-F238E27FC236}">
              <a16:creationId xmlns:a16="http://schemas.microsoft.com/office/drawing/2014/main" id="{00000000-0008-0000-0000-0000D0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57" name="TextBox 2256">
          <a:extLst>
            <a:ext uri="{FF2B5EF4-FFF2-40B4-BE49-F238E27FC236}">
              <a16:creationId xmlns:a16="http://schemas.microsoft.com/office/drawing/2014/main" id="{00000000-0008-0000-0000-0000D1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58" name="TextBox 2257">
          <a:extLst>
            <a:ext uri="{FF2B5EF4-FFF2-40B4-BE49-F238E27FC236}">
              <a16:creationId xmlns:a16="http://schemas.microsoft.com/office/drawing/2014/main" id="{00000000-0008-0000-0000-0000D2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59" name="TextBox 2258">
          <a:extLst>
            <a:ext uri="{FF2B5EF4-FFF2-40B4-BE49-F238E27FC236}">
              <a16:creationId xmlns:a16="http://schemas.microsoft.com/office/drawing/2014/main" id="{00000000-0008-0000-0000-0000D3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60" name="TextBox 2259">
          <a:extLst>
            <a:ext uri="{FF2B5EF4-FFF2-40B4-BE49-F238E27FC236}">
              <a16:creationId xmlns:a16="http://schemas.microsoft.com/office/drawing/2014/main" id="{00000000-0008-0000-0000-0000D4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61" name="TextBox 2260">
          <a:extLst>
            <a:ext uri="{FF2B5EF4-FFF2-40B4-BE49-F238E27FC236}">
              <a16:creationId xmlns:a16="http://schemas.microsoft.com/office/drawing/2014/main" id="{00000000-0008-0000-0000-0000D5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62" name="TextBox 2261">
          <a:extLst>
            <a:ext uri="{FF2B5EF4-FFF2-40B4-BE49-F238E27FC236}">
              <a16:creationId xmlns:a16="http://schemas.microsoft.com/office/drawing/2014/main" id="{00000000-0008-0000-0000-0000D6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63" name="TextBox 2262">
          <a:extLst>
            <a:ext uri="{FF2B5EF4-FFF2-40B4-BE49-F238E27FC236}">
              <a16:creationId xmlns:a16="http://schemas.microsoft.com/office/drawing/2014/main" id="{00000000-0008-0000-0000-0000D7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264" name="TextBox 2263">
          <a:extLst>
            <a:ext uri="{FF2B5EF4-FFF2-40B4-BE49-F238E27FC236}">
              <a16:creationId xmlns:a16="http://schemas.microsoft.com/office/drawing/2014/main" id="{00000000-0008-0000-0000-0000D808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265" name="TextBox 2264">
          <a:extLst>
            <a:ext uri="{FF2B5EF4-FFF2-40B4-BE49-F238E27FC236}">
              <a16:creationId xmlns:a16="http://schemas.microsoft.com/office/drawing/2014/main" id="{00000000-0008-0000-0000-0000D908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266" name="TextBox 2265">
          <a:extLst>
            <a:ext uri="{FF2B5EF4-FFF2-40B4-BE49-F238E27FC236}">
              <a16:creationId xmlns:a16="http://schemas.microsoft.com/office/drawing/2014/main" id="{00000000-0008-0000-0000-0000DA08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267" name="TextBox 2266">
          <a:extLst>
            <a:ext uri="{FF2B5EF4-FFF2-40B4-BE49-F238E27FC236}">
              <a16:creationId xmlns:a16="http://schemas.microsoft.com/office/drawing/2014/main" id="{00000000-0008-0000-0000-0000DB08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2268" name="TextBox 2267">
          <a:extLst>
            <a:ext uri="{FF2B5EF4-FFF2-40B4-BE49-F238E27FC236}">
              <a16:creationId xmlns:a16="http://schemas.microsoft.com/office/drawing/2014/main" id="{00000000-0008-0000-0000-0000DC08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2269" name="TextBox 2268">
          <a:extLst>
            <a:ext uri="{FF2B5EF4-FFF2-40B4-BE49-F238E27FC236}">
              <a16:creationId xmlns:a16="http://schemas.microsoft.com/office/drawing/2014/main" id="{00000000-0008-0000-0000-0000DD08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2270" name="TextBox 2269">
          <a:extLst>
            <a:ext uri="{FF2B5EF4-FFF2-40B4-BE49-F238E27FC236}">
              <a16:creationId xmlns:a16="http://schemas.microsoft.com/office/drawing/2014/main" id="{00000000-0008-0000-0000-0000DE08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3</xdr:row>
      <xdr:rowOff>0</xdr:rowOff>
    </xdr:from>
    <xdr:ext cx="192428" cy="278089"/>
    <xdr:sp macro="" textlink="">
      <xdr:nvSpPr>
        <xdr:cNvPr id="2271" name="TextBox 2270">
          <a:extLst>
            <a:ext uri="{FF2B5EF4-FFF2-40B4-BE49-F238E27FC236}">
              <a16:creationId xmlns:a16="http://schemas.microsoft.com/office/drawing/2014/main" id="{00000000-0008-0000-0000-0000DF080000}"/>
            </a:ext>
          </a:extLst>
        </xdr:cNvPr>
        <xdr:cNvSpPr txBox="1"/>
      </xdr:nvSpPr>
      <xdr:spPr>
        <a:xfrm>
          <a:off x="701802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272" name="TextBox 2271">
          <a:extLst>
            <a:ext uri="{FF2B5EF4-FFF2-40B4-BE49-F238E27FC236}">
              <a16:creationId xmlns:a16="http://schemas.microsoft.com/office/drawing/2014/main" id="{00000000-0008-0000-0000-0000E008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273" name="TextBox 2272">
          <a:extLst>
            <a:ext uri="{FF2B5EF4-FFF2-40B4-BE49-F238E27FC236}">
              <a16:creationId xmlns:a16="http://schemas.microsoft.com/office/drawing/2014/main" id="{00000000-0008-0000-0000-0000E108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274" name="TextBox 2273">
          <a:extLst>
            <a:ext uri="{FF2B5EF4-FFF2-40B4-BE49-F238E27FC236}">
              <a16:creationId xmlns:a16="http://schemas.microsoft.com/office/drawing/2014/main" id="{00000000-0008-0000-0000-0000E208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275" name="TextBox 2274">
          <a:extLst>
            <a:ext uri="{FF2B5EF4-FFF2-40B4-BE49-F238E27FC236}">
              <a16:creationId xmlns:a16="http://schemas.microsoft.com/office/drawing/2014/main" id="{00000000-0008-0000-0000-0000E308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276" name="TextBox 2275">
          <a:extLst>
            <a:ext uri="{FF2B5EF4-FFF2-40B4-BE49-F238E27FC236}">
              <a16:creationId xmlns:a16="http://schemas.microsoft.com/office/drawing/2014/main" id="{00000000-0008-0000-0000-0000E408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277" name="TextBox 2276">
          <a:extLst>
            <a:ext uri="{FF2B5EF4-FFF2-40B4-BE49-F238E27FC236}">
              <a16:creationId xmlns:a16="http://schemas.microsoft.com/office/drawing/2014/main" id="{00000000-0008-0000-0000-0000E508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278" name="TextBox 2277">
          <a:extLst>
            <a:ext uri="{FF2B5EF4-FFF2-40B4-BE49-F238E27FC236}">
              <a16:creationId xmlns:a16="http://schemas.microsoft.com/office/drawing/2014/main" id="{00000000-0008-0000-0000-0000E608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279" name="TextBox 2278">
          <a:extLst>
            <a:ext uri="{FF2B5EF4-FFF2-40B4-BE49-F238E27FC236}">
              <a16:creationId xmlns:a16="http://schemas.microsoft.com/office/drawing/2014/main" id="{00000000-0008-0000-0000-0000E708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280" name="TextBox 2279">
          <a:extLst>
            <a:ext uri="{FF2B5EF4-FFF2-40B4-BE49-F238E27FC236}">
              <a16:creationId xmlns:a16="http://schemas.microsoft.com/office/drawing/2014/main" id="{00000000-0008-0000-0000-0000E808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281" name="TextBox 2280">
          <a:extLst>
            <a:ext uri="{FF2B5EF4-FFF2-40B4-BE49-F238E27FC236}">
              <a16:creationId xmlns:a16="http://schemas.microsoft.com/office/drawing/2014/main" id="{00000000-0008-0000-0000-0000E908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282" name="TextBox 2281">
          <a:extLst>
            <a:ext uri="{FF2B5EF4-FFF2-40B4-BE49-F238E27FC236}">
              <a16:creationId xmlns:a16="http://schemas.microsoft.com/office/drawing/2014/main" id="{00000000-0008-0000-0000-0000EA08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283" name="TextBox 2282">
          <a:extLst>
            <a:ext uri="{FF2B5EF4-FFF2-40B4-BE49-F238E27FC236}">
              <a16:creationId xmlns:a16="http://schemas.microsoft.com/office/drawing/2014/main" id="{00000000-0008-0000-0000-0000EB08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84" name="TextBox 2283">
          <a:extLst>
            <a:ext uri="{FF2B5EF4-FFF2-40B4-BE49-F238E27FC236}">
              <a16:creationId xmlns:a16="http://schemas.microsoft.com/office/drawing/2014/main" id="{00000000-0008-0000-0000-0000EC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85" name="TextBox 2284">
          <a:extLst>
            <a:ext uri="{FF2B5EF4-FFF2-40B4-BE49-F238E27FC236}">
              <a16:creationId xmlns:a16="http://schemas.microsoft.com/office/drawing/2014/main" id="{00000000-0008-0000-0000-0000ED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86" name="TextBox 2285">
          <a:extLst>
            <a:ext uri="{FF2B5EF4-FFF2-40B4-BE49-F238E27FC236}">
              <a16:creationId xmlns:a16="http://schemas.microsoft.com/office/drawing/2014/main" id="{00000000-0008-0000-0000-0000EE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87" name="TextBox 2286">
          <a:extLst>
            <a:ext uri="{FF2B5EF4-FFF2-40B4-BE49-F238E27FC236}">
              <a16:creationId xmlns:a16="http://schemas.microsoft.com/office/drawing/2014/main" id="{00000000-0008-0000-0000-0000EF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88" name="TextBox 2287">
          <a:extLst>
            <a:ext uri="{FF2B5EF4-FFF2-40B4-BE49-F238E27FC236}">
              <a16:creationId xmlns:a16="http://schemas.microsoft.com/office/drawing/2014/main" id="{00000000-0008-0000-0000-0000F0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89" name="TextBox 2288">
          <a:extLst>
            <a:ext uri="{FF2B5EF4-FFF2-40B4-BE49-F238E27FC236}">
              <a16:creationId xmlns:a16="http://schemas.microsoft.com/office/drawing/2014/main" id="{00000000-0008-0000-0000-0000F1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90" name="TextBox 2289">
          <a:extLst>
            <a:ext uri="{FF2B5EF4-FFF2-40B4-BE49-F238E27FC236}">
              <a16:creationId xmlns:a16="http://schemas.microsoft.com/office/drawing/2014/main" id="{00000000-0008-0000-0000-0000F2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91" name="TextBox 2290">
          <a:extLst>
            <a:ext uri="{FF2B5EF4-FFF2-40B4-BE49-F238E27FC236}">
              <a16:creationId xmlns:a16="http://schemas.microsoft.com/office/drawing/2014/main" id="{00000000-0008-0000-0000-0000F3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92" name="TextBox 2291">
          <a:extLst>
            <a:ext uri="{FF2B5EF4-FFF2-40B4-BE49-F238E27FC236}">
              <a16:creationId xmlns:a16="http://schemas.microsoft.com/office/drawing/2014/main" id="{00000000-0008-0000-0000-0000F4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293" name="TextBox 2292">
          <a:extLst>
            <a:ext uri="{FF2B5EF4-FFF2-40B4-BE49-F238E27FC236}">
              <a16:creationId xmlns:a16="http://schemas.microsoft.com/office/drawing/2014/main" id="{00000000-0008-0000-0000-0000F508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94" name="TextBox 2293">
          <a:extLst>
            <a:ext uri="{FF2B5EF4-FFF2-40B4-BE49-F238E27FC236}">
              <a16:creationId xmlns:a16="http://schemas.microsoft.com/office/drawing/2014/main" id="{00000000-0008-0000-0000-0000F6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295" name="TextBox 2294">
          <a:extLst>
            <a:ext uri="{FF2B5EF4-FFF2-40B4-BE49-F238E27FC236}">
              <a16:creationId xmlns:a16="http://schemas.microsoft.com/office/drawing/2014/main" id="{00000000-0008-0000-0000-0000F708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296" name="TextBox 2295">
          <a:extLst>
            <a:ext uri="{FF2B5EF4-FFF2-40B4-BE49-F238E27FC236}">
              <a16:creationId xmlns:a16="http://schemas.microsoft.com/office/drawing/2014/main" id="{00000000-0008-0000-0000-0000F808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297" name="TextBox 2296">
          <a:extLst>
            <a:ext uri="{FF2B5EF4-FFF2-40B4-BE49-F238E27FC236}">
              <a16:creationId xmlns:a16="http://schemas.microsoft.com/office/drawing/2014/main" id="{00000000-0008-0000-0000-0000F908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298" name="TextBox 2297">
          <a:extLst>
            <a:ext uri="{FF2B5EF4-FFF2-40B4-BE49-F238E27FC236}">
              <a16:creationId xmlns:a16="http://schemas.microsoft.com/office/drawing/2014/main" id="{00000000-0008-0000-0000-0000FA08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299" name="TextBox 2298">
          <a:extLst>
            <a:ext uri="{FF2B5EF4-FFF2-40B4-BE49-F238E27FC236}">
              <a16:creationId xmlns:a16="http://schemas.microsoft.com/office/drawing/2014/main" id="{00000000-0008-0000-0000-0000FB08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00" name="TextBox 2299">
          <a:extLst>
            <a:ext uri="{FF2B5EF4-FFF2-40B4-BE49-F238E27FC236}">
              <a16:creationId xmlns:a16="http://schemas.microsoft.com/office/drawing/2014/main" id="{00000000-0008-0000-0000-0000FC08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01" name="TextBox 2300">
          <a:extLst>
            <a:ext uri="{FF2B5EF4-FFF2-40B4-BE49-F238E27FC236}">
              <a16:creationId xmlns:a16="http://schemas.microsoft.com/office/drawing/2014/main" id="{00000000-0008-0000-0000-0000FD08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02" name="TextBox 2301">
          <a:extLst>
            <a:ext uri="{FF2B5EF4-FFF2-40B4-BE49-F238E27FC236}">
              <a16:creationId xmlns:a16="http://schemas.microsoft.com/office/drawing/2014/main" id="{00000000-0008-0000-0000-0000FE08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03" name="TextBox 2302">
          <a:extLst>
            <a:ext uri="{FF2B5EF4-FFF2-40B4-BE49-F238E27FC236}">
              <a16:creationId xmlns:a16="http://schemas.microsoft.com/office/drawing/2014/main" id="{00000000-0008-0000-0000-0000FF08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04" name="TextBox 2303">
          <a:extLst>
            <a:ext uri="{FF2B5EF4-FFF2-40B4-BE49-F238E27FC236}">
              <a16:creationId xmlns:a16="http://schemas.microsoft.com/office/drawing/2014/main" id="{00000000-0008-0000-0000-000000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05" name="TextBox 2304">
          <a:extLst>
            <a:ext uri="{FF2B5EF4-FFF2-40B4-BE49-F238E27FC236}">
              <a16:creationId xmlns:a16="http://schemas.microsoft.com/office/drawing/2014/main" id="{00000000-0008-0000-0000-000001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06" name="TextBox 2305">
          <a:extLst>
            <a:ext uri="{FF2B5EF4-FFF2-40B4-BE49-F238E27FC236}">
              <a16:creationId xmlns:a16="http://schemas.microsoft.com/office/drawing/2014/main" id="{00000000-0008-0000-0000-000002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07" name="TextBox 2306">
          <a:extLst>
            <a:ext uri="{FF2B5EF4-FFF2-40B4-BE49-F238E27FC236}">
              <a16:creationId xmlns:a16="http://schemas.microsoft.com/office/drawing/2014/main" id="{00000000-0008-0000-0000-000003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308" name="TextBox 2307">
          <a:extLst>
            <a:ext uri="{FF2B5EF4-FFF2-40B4-BE49-F238E27FC236}">
              <a16:creationId xmlns:a16="http://schemas.microsoft.com/office/drawing/2014/main" id="{00000000-0008-0000-0000-00000409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309" name="TextBox 2308">
          <a:extLst>
            <a:ext uri="{FF2B5EF4-FFF2-40B4-BE49-F238E27FC236}">
              <a16:creationId xmlns:a16="http://schemas.microsoft.com/office/drawing/2014/main" id="{00000000-0008-0000-0000-00000509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310" name="TextBox 2309">
          <a:extLst>
            <a:ext uri="{FF2B5EF4-FFF2-40B4-BE49-F238E27FC236}">
              <a16:creationId xmlns:a16="http://schemas.microsoft.com/office/drawing/2014/main" id="{00000000-0008-0000-0000-00000609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311" name="TextBox 2310">
          <a:extLst>
            <a:ext uri="{FF2B5EF4-FFF2-40B4-BE49-F238E27FC236}">
              <a16:creationId xmlns:a16="http://schemas.microsoft.com/office/drawing/2014/main" id="{00000000-0008-0000-0000-00000709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12" name="TextBox 2311">
          <a:extLst>
            <a:ext uri="{FF2B5EF4-FFF2-40B4-BE49-F238E27FC236}">
              <a16:creationId xmlns:a16="http://schemas.microsoft.com/office/drawing/2014/main" id="{00000000-0008-0000-0000-000008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13" name="TextBox 2312">
          <a:extLst>
            <a:ext uri="{FF2B5EF4-FFF2-40B4-BE49-F238E27FC236}">
              <a16:creationId xmlns:a16="http://schemas.microsoft.com/office/drawing/2014/main" id="{00000000-0008-0000-0000-000009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14" name="TextBox 2313">
          <a:extLst>
            <a:ext uri="{FF2B5EF4-FFF2-40B4-BE49-F238E27FC236}">
              <a16:creationId xmlns:a16="http://schemas.microsoft.com/office/drawing/2014/main" id="{00000000-0008-0000-0000-00000A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15" name="TextBox 2314">
          <a:extLst>
            <a:ext uri="{FF2B5EF4-FFF2-40B4-BE49-F238E27FC236}">
              <a16:creationId xmlns:a16="http://schemas.microsoft.com/office/drawing/2014/main" id="{00000000-0008-0000-0000-00000B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16" name="TextBox 2315">
          <a:extLst>
            <a:ext uri="{FF2B5EF4-FFF2-40B4-BE49-F238E27FC236}">
              <a16:creationId xmlns:a16="http://schemas.microsoft.com/office/drawing/2014/main" id="{00000000-0008-0000-0000-00000C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17" name="TextBox 2316">
          <a:extLst>
            <a:ext uri="{FF2B5EF4-FFF2-40B4-BE49-F238E27FC236}">
              <a16:creationId xmlns:a16="http://schemas.microsoft.com/office/drawing/2014/main" id="{00000000-0008-0000-0000-00000D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18" name="TextBox 2317">
          <a:extLst>
            <a:ext uri="{FF2B5EF4-FFF2-40B4-BE49-F238E27FC236}">
              <a16:creationId xmlns:a16="http://schemas.microsoft.com/office/drawing/2014/main" id="{00000000-0008-0000-0000-00000E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19" name="TextBox 2318">
          <a:extLst>
            <a:ext uri="{FF2B5EF4-FFF2-40B4-BE49-F238E27FC236}">
              <a16:creationId xmlns:a16="http://schemas.microsoft.com/office/drawing/2014/main" id="{00000000-0008-0000-0000-00000F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20" name="TextBox 2319">
          <a:extLst>
            <a:ext uri="{FF2B5EF4-FFF2-40B4-BE49-F238E27FC236}">
              <a16:creationId xmlns:a16="http://schemas.microsoft.com/office/drawing/2014/main" id="{00000000-0008-0000-0000-000010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21" name="TextBox 2320">
          <a:extLst>
            <a:ext uri="{FF2B5EF4-FFF2-40B4-BE49-F238E27FC236}">
              <a16:creationId xmlns:a16="http://schemas.microsoft.com/office/drawing/2014/main" id="{00000000-0008-0000-0000-000011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22" name="TextBox 2321">
          <a:extLst>
            <a:ext uri="{FF2B5EF4-FFF2-40B4-BE49-F238E27FC236}">
              <a16:creationId xmlns:a16="http://schemas.microsoft.com/office/drawing/2014/main" id="{00000000-0008-0000-0000-000012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23" name="TextBox 2322">
          <a:extLst>
            <a:ext uri="{FF2B5EF4-FFF2-40B4-BE49-F238E27FC236}">
              <a16:creationId xmlns:a16="http://schemas.microsoft.com/office/drawing/2014/main" id="{00000000-0008-0000-0000-000013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324" name="TextBox 2323">
          <a:extLst>
            <a:ext uri="{FF2B5EF4-FFF2-40B4-BE49-F238E27FC236}">
              <a16:creationId xmlns:a16="http://schemas.microsoft.com/office/drawing/2014/main" id="{00000000-0008-0000-0000-00001409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325" name="TextBox 2324">
          <a:extLst>
            <a:ext uri="{FF2B5EF4-FFF2-40B4-BE49-F238E27FC236}">
              <a16:creationId xmlns:a16="http://schemas.microsoft.com/office/drawing/2014/main" id="{00000000-0008-0000-0000-00001509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326" name="TextBox 2325">
          <a:extLst>
            <a:ext uri="{FF2B5EF4-FFF2-40B4-BE49-F238E27FC236}">
              <a16:creationId xmlns:a16="http://schemas.microsoft.com/office/drawing/2014/main" id="{00000000-0008-0000-0000-00001609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327" name="TextBox 2326">
          <a:extLst>
            <a:ext uri="{FF2B5EF4-FFF2-40B4-BE49-F238E27FC236}">
              <a16:creationId xmlns:a16="http://schemas.microsoft.com/office/drawing/2014/main" id="{00000000-0008-0000-0000-00001709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28" name="TextBox 2327">
          <a:extLst>
            <a:ext uri="{FF2B5EF4-FFF2-40B4-BE49-F238E27FC236}">
              <a16:creationId xmlns:a16="http://schemas.microsoft.com/office/drawing/2014/main" id="{00000000-0008-0000-0000-000018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29" name="TextBox 2328">
          <a:extLst>
            <a:ext uri="{FF2B5EF4-FFF2-40B4-BE49-F238E27FC236}">
              <a16:creationId xmlns:a16="http://schemas.microsoft.com/office/drawing/2014/main" id="{00000000-0008-0000-0000-000019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30" name="TextBox 2329">
          <a:extLst>
            <a:ext uri="{FF2B5EF4-FFF2-40B4-BE49-F238E27FC236}">
              <a16:creationId xmlns:a16="http://schemas.microsoft.com/office/drawing/2014/main" id="{00000000-0008-0000-0000-00001A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31" name="TextBox 2330">
          <a:extLst>
            <a:ext uri="{FF2B5EF4-FFF2-40B4-BE49-F238E27FC236}">
              <a16:creationId xmlns:a16="http://schemas.microsoft.com/office/drawing/2014/main" id="{00000000-0008-0000-0000-00001B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32" name="TextBox 2331">
          <a:extLst>
            <a:ext uri="{FF2B5EF4-FFF2-40B4-BE49-F238E27FC236}">
              <a16:creationId xmlns:a16="http://schemas.microsoft.com/office/drawing/2014/main" id="{00000000-0008-0000-0000-00001C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33" name="TextBox 2332">
          <a:extLst>
            <a:ext uri="{FF2B5EF4-FFF2-40B4-BE49-F238E27FC236}">
              <a16:creationId xmlns:a16="http://schemas.microsoft.com/office/drawing/2014/main" id="{00000000-0008-0000-0000-00001D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34" name="TextBox 2333">
          <a:extLst>
            <a:ext uri="{FF2B5EF4-FFF2-40B4-BE49-F238E27FC236}">
              <a16:creationId xmlns:a16="http://schemas.microsoft.com/office/drawing/2014/main" id="{00000000-0008-0000-0000-00001E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35" name="TextBox 2334">
          <a:extLst>
            <a:ext uri="{FF2B5EF4-FFF2-40B4-BE49-F238E27FC236}">
              <a16:creationId xmlns:a16="http://schemas.microsoft.com/office/drawing/2014/main" id="{00000000-0008-0000-0000-00001F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36" name="TextBox 2335">
          <a:extLst>
            <a:ext uri="{FF2B5EF4-FFF2-40B4-BE49-F238E27FC236}">
              <a16:creationId xmlns:a16="http://schemas.microsoft.com/office/drawing/2014/main" id="{00000000-0008-0000-0000-000020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37" name="TextBox 2336">
          <a:extLst>
            <a:ext uri="{FF2B5EF4-FFF2-40B4-BE49-F238E27FC236}">
              <a16:creationId xmlns:a16="http://schemas.microsoft.com/office/drawing/2014/main" id="{00000000-0008-0000-0000-000021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38" name="TextBox 2337">
          <a:extLst>
            <a:ext uri="{FF2B5EF4-FFF2-40B4-BE49-F238E27FC236}">
              <a16:creationId xmlns:a16="http://schemas.microsoft.com/office/drawing/2014/main" id="{00000000-0008-0000-0000-000022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3</xdr:row>
      <xdr:rowOff>0</xdr:rowOff>
    </xdr:from>
    <xdr:ext cx="192120" cy="278089"/>
    <xdr:sp macro="" textlink="">
      <xdr:nvSpPr>
        <xdr:cNvPr id="2339" name="TextBox 2338">
          <a:extLst>
            <a:ext uri="{FF2B5EF4-FFF2-40B4-BE49-F238E27FC236}">
              <a16:creationId xmlns:a16="http://schemas.microsoft.com/office/drawing/2014/main" id="{00000000-0008-0000-0000-000023090000}"/>
            </a:ext>
          </a:extLst>
        </xdr:cNvPr>
        <xdr:cNvSpPr txBox="1"/>
      </xdr:nvSpPr>
      <xdr:spPr>
        <a:xfrm>
          <a:off x="5525691"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40" name="TextBox 2339">
          <a:extLst>
            <a:ext uri="{FF2B5EF4-FFF2-40B4-BE49-F238E27FC236}">
              <a16:creationId xmlns:a16="http://schemas.microsoft.com/office/drawing/2014/main" id="{00000000-0008-0000-0000-000024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41" name="TextBox 2340">
          <a:extLst>
            <a:ext uri="{FF2B5EF4-FFF2-40B4-BE49-F238E27FC236}">
              <a16:creationId xmlns:a16="http://schemas.microsoft.com/office/drawing/2014/main" id="{00000000-0008-0000-0000-000025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42" name="TextBox 2341">
          <a:extLst>
            <a:ext uri="{FF2B5EF4-FFF2-40B4-BE49-F238E27FC236}">
              <a16:creationId xmlns:a16="http://schemas.microsoft.com/office/drawing/2014/main" id="{00000000-0008-0000-0000-000026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43" name="TextBox 2342">
          <a:extLst>
            <a:ext uri="{FF2B5EF4-FFF2-40B4-BE49-F238E27FC236}">
              <a16:creationId xmlns:a16="http://schemas.microsoft.com/office/drawing/2014/main" id="{00000000-0008-0000-0000-000027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44" name="TextBox 2343">
          <a:extLst>
            <a:ext uri="{FF2B5EF4-FFF2-40B4-BE49-F238E27FC236}">
              <a16:creationId xmlns:a16="http://schemas.microsoft.com/office/drawing/2014/main" id="{00000000-0008-0000-0000-000028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45" name="TextBox 2344">
          <a:extLst>
            <a:ext uri="{FF2B5EF4-FFF2-40B4-BE49-F238E27FC236}">
              <a16:creationId xmlns:a16="http://schemas.microsoft.com/office/drawing/2014/main" id="{00000000-0008-0000-0000-000029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46" name="TextBox 2345">
          <a:extLst>
            <a:ext uri="{FF2B5EF4-FFF2-40B4-BE49-F238E27FC236}">
              <a16:creationId xmlns:a16="http://schemas.microsoft.com/office/drawing/2014/main" id="{00000000-0008-0000-0000-00002A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47" name="TextBox 2346">
          <a:extLst>
            <a:ext uri="{FF2B5EF4-FFF2-40B4-BE49-F238E27FC236}">
              <a16:creationId xmlns:a16="http://schemas.microsoft.com/office/drawing/2014/main" id="{00000000-0008-0000-0000-00002B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48" name="TextBox 2347">
          <a:extLst>
            <a:ext uri="{FF2B5EF4-FFF2-40B4-BE49-F238E27FC236}">
              <a16:creationId xmlns:a16="http://schemas.microsoft.com/office/drawing/2014/main" id="{00000000-0008-0000-0000-00002C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49" name="TextBox 2348">
          <a:extLst>
            <a:ext uri="{FF2B5EF4-FFF2-40B4-BE49-F238E27FC236}">
              <a16:creationId xmlns:a16="http://schemas.microsoft.com/office/drawing/2014/main" id="{00000000-0008-0000-0000-00002D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50" name="TextBox 2349">
          <a:extLst>
            <a:ext uri="{FF2B5EF4-FFF2-40B4-BE49-F238E27FC236}">
              <a16:creationId xmlns:a16="http://schemas.microsoft.com/office/drawing/2014/main" id="{00000000-0008-0000-0000-00002E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51" name="TextBox 2350">
          <a:extLst>
            <a:ext uri="{FF2B5EF4-FFF2-40B4-BE49-F238E27FC236}">
              <a16:creationId xmlns:a16="http://schemas.microsoft.com/office/drawing/2014/main" id="{00000000-0008-0000-0000-00002F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52" name="TextBox 2351">
          <a:extLst>
            <a:ext uri="{FF2B5EF4-FFF2-40B4-BE49-F238E27FC236}">
              <a16:creationId xmlns:a16="http://schemas.microsoft.com/office/drawing/2014/main" id="{00000000-0008-0000-0000-000030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53" name="TextBox 2352">
          <a:extLst>
            <a:ext uri="{FF2B5EF4-FFF2-40B4-BE49-F238E27FC236}">
              <a16:creationId xmlns:a16="http://schemas.microsoft.com/office/drawing/2014/main" id="{00000000-0008-0000-0000-000031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54" name="TextBox 2353">
          <a:extLst>
            <a:ext uri="{FF2B5EF4-FFF2-40B4-BE49-F238E27FC236}">
              <a16:creationId xmlns:a16="http://schemas.microsoft.com/office/drawing/2014/main" id="{00000000-0008-0000-0000-000032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55" name="TextBox 2354">
          <a:extLst>
            <a:ext uri="{FF2B5EF4-FFF2-40B4-BE49-F238E27FC236}">
              <a16:creationId xmlns:a16="http://schemas.microsoft.com/office/drawing/2014/main" id="{00000000-0008-0000-0000-000033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56" name="TextBox 2355">
          <a:extLst>
            <a:ext uri="{FF2B5EF4-FFF2-40B4-BE49-F238E27FC236}">
              <a16:creationId xmlns:a16="http://schemas.microsoft.com/office/drawing/2014/main" id="{00000000-0008-0000-0000-000034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57" name="TextBox 2356">
          <a:extLst>
            <a:ext uri="{FF2B5EF4-FFF2-40B4-BE49-F238E27FC236}">
              <a16:creationId xmlns:a16="http://schemas.microsoft.com/office/drawing/2014/main" id="{00000000-0008-0000-0000-000035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58" name="TextBox 2357">
          <a:extLst>
            <a:ext uri="{FF2B5EF4-FFF2-40B4-BE49-F238E27FC236}">
              <a16:creationId xmlns:a16="http://schemas.microsoft.com/office/drawing/2014/main" id="{00000000-0008-0000-0000-000036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59" name="TextBox 2358">
          <a:extLst>
            <a:ext uri="{FF2B5EF4-FFF2-40B4-BE49-F238E27FC236}">
              <a16:creationId xmlns:a16="http://schemas.microsoft.com/office/drawing/2014/main" id="{00000000-0008-0000-0000-000037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60" name="TextBox 2359">
          <a:extLst>
            <a:ext uri="{FF2B5EF4-FFF2-40B4-BE49-F238E27FC236}">
              <a16:creationId xmlns:a16="http://schemas.microsoft.com/office/drawing/2014/main" id="{00000000-0008-0000-0000-000038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61" name="TextBox 2360">
          <a:extLst>
            <a:ext uri="{FF2B5EF4-FFF2-40B4-BE49-F238E27FC236}">
              <a16:creationId xmlns:a16="http://schemas.microsoft.com/office/drawing/2014/main" id="{00000000-0008-0000-0000-000039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62" name="TextBox 2361">
          <a:extLst>
            <a:ext uri="{FF2B5EF4-FFF2-40B4-BE49-F238E27FC236}">
              <a16:creationId xmlns:a16="http://schemas.microsoft.com/office/drawing/2014/main" id="{00000000-0008-0000-0000-00003A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63" name="TextBox 2362">
          <a:extLst>
            <a:ext uri="{FF2B5EF4-FFF2-40B4-BE49-F238E27FC236}">
              <a16:creationId xmlns:a16="http://schemas.microsoft.com/office/drawing/2014/main" id="{00000000-0008-0000-0000-00003B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64" name="TextBox 2363">
          <a:extLst>
            <a:ext uri="{FF2B5EF4-FFF2-40B4-BE49-F238E27FC236}">
              <a16:creationId xmlns:a16="http://schemas.microsoft.com/office/drawing/2014/main" id="{00000000-0008-0000-0000-00003C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65" name="TextBox 2364">
          <a:extLst>
            <a:ext uri="{FF2B5EF4-FFF2-40B4-BE49-F238E27FC236}">
              <a16:creationId xmlns:a16="http://schemas.microsoft.com/office/drawing/2014/main" id="{00000000-0008-0000-0000-00003D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66" name="TextBox 2365">
          <a:extLst>
            <a:ext uri="{FF2B5EF4-FFF2-40B4-BE49-F238E27FC236}">
              <a16:creationId xmlns:a16="http://schemas.microsoft.com/office/drawing/2014/main" id="{00000000-0008-0000-0000-00003E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67" name="TextBox 2366">
          <a:extLst>
            <a:ext uri="{FF2B5EF4-FFF2-40B4-BE49-F238E27FC236}">
              <a16:creationId xmlns:a16="http://schemas.microsoft.com/office/drawing/2014/main" id="{00000000-0008-0000-0000-00003F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68" name="TextBox 2367">
          <a:extLst>
            <a:ext uri="{FF2B5EF4-FFF2-40B4-BE49-F238E27FC236}">
              <a16:creationId xmlns:a16="http://schemas.microsoft.com/office/drawing/2014/main" id="{00000000-0008-0000-0000-000040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69" name="TextBox 2368">
          <a:extLst>
            <a:ext uri="{FF2B5EF4-FFF2-40B4-BE49-F238E27FC236}">
              <a16:creationId xmlns:a16="http://schemas.microsoft.com/office/drawing/2014/main" id="{00000000-0008-0000-0000-000041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70" name="TextBox 2369">
          <a:extLst>
            <a:ext uri="{FF2B5EF4-FFF2-40B4-BE49-F238E27FC236}">
              <a16:creationId xmlns:a16="http://schemas.microsoft.com/office/drawing/2014/main" id="{00000000-0008-0000-0000-000042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71" name="TextBox 2370">
          <a:extLst>
            <a:ext uri="{FF2B5EF4-FFF2-40B4-BE49-F238E27FC236}">
              <a16:creationId xmlns:a16="http://schemas.microsoft.com/office/drawing/2014/main" id="{00000000-0008-0000-0000-000043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72" name="TextBox 2371">
          <a:extLst>
            <a:ext uri="{FF2B5EF4-FFF2-40B4-BE49-F238E27FC236}">
              <a16:creationId xmlns:a16="http://schemas.microsoft.com/office/drawing/2014/main" id="{00000000-0008-0000-0000-000044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73" name="TextBox 2372">
          <a:extLst>
            <a:ext uri="{FF2B5EF4-FFF2-40B4-BE49-F238E27FC236}">
              <a16:creationId xmlns:a16="http://schemas.microsoft.com/office/drawing/2014/main" id="{00000000-0008-0000-0000-000045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74" name="TextBox 2373">
          <a:extLst>
            <a:ext uri="{FF2B5EF4-FFF2-40B4-BE49-F238E27FC236}">
              <a16:creationId xmlns:a16="http://schemas.microsoft.com/office/drawing/2014/main" id="{00000000-0008-0000-0000-000046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375" name="TextBox 2374">
          <a:extLst>
            <a:ext uri="{FF2B5EF4-FFF2-40B4-BE49-F238E27FC236}">
              <a16:creationId xmlns:a16="http://schemas.microsoft.com/office/drawing/2014/main" id="{00000000-0008-0000-0000-00004709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76" name="TextBox 2375">
          <a:extLst>
            <a:ext uri="{FF2B5EF4-FFF2-40B4-BE49-F238E27FC236}">
              <a16:creationId xmlns:a16="http://schemas.microsoft.com/office/drawing/2014/main" id="{00000000-0008-0000-0000-000048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77" name="TextBox 2376">
          <a:extLst>
            <a:ext uri="{FF2B5EF4-FFF2-40B4-BE49-F238E27FC236}">
              <a16:creationId xmlns:a16="http://schemas.microsoft.com/office/drawing/2014/main" id="{00000000-0008-0000-0000-000049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78" name="TextBox 2377">
          <a:extLst>
            <a:ext uri="{FF2B5EF4-FFF2-40B4-BE49-F238E27FC236}">
              <a16:creationId xmlns:a16="http://schemas.microsoft.com/office/drawing/2014/main" id="{00000000-0008-0000-0000-00004A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79" name="TextBox 2378">
          <a:extLst>
            <a:ext uri="{FF2B5EF4-FFF2-40B4-BE49-F238E27FC236}">
              <a16:creationId xmlns:a16="http://schemas.microsoft.com/office/drawing/2014/main" id="{00000000-0008-0000-0000-00004B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80" name="TextBox 2379">
          <a:extLst>
            <a:ext uri="{FF2B5EF4-FFF2-40B4-BE49-F238E27FC236}">
              <a16:creationId xmlns:a16="http://schemas.microsoft.com/office/drawing/2014/main" id="{00000000-0008-0000-0000-00004C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81" name="TextBox 2380">
          <a:extLst>
            <a:ext uri="{FF2B5EF4-FFF2-40B4-BE49-F238E27FC236}">
              <a16:creationId xmlns:a16="http://schemas.microsoft.com/office/drawing/2014/main" id="{00000000-0008-0000-0000-00004D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82" name="TextBox 2381">
          <a:extLst>
            <a:ext uri="{FF2B5EF4-FFF2-40B4-BE49-F238E27FC236}">
              <a16:creationId xmlns:a16="http://schemas.microsoft.com/office/drawing/2014/main" id="{00000000-0008-0000-0000-00004E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83" name="TextBox 2382">
          <a:extLst>
            <a:ext uri="{FF2B5EF4-FFF2-40B4-BE49-F238E27FC236}">
              <a16:creationId xmlns:a16="http://schemas.microsoft.com/office/drawing/2014/main" id="{00000000-0008-0000-0000-00004F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84" name="TextBox 2383">
          <a:extLst>
            <a:ext uri="{FF2B5EF4-FFF2-40B4-BE49-F238E27FC236}">
              <a16:creationId xmlns:a16="http://schemas.microsoft.com/office/drawing/2014/main" id="{00000000-0008-0000-0000-000050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85" name="TextBox 2384">
          <a:extLst>
            <a:ext uri="{FF2B5EF4-FFF2-40B4-BE49-F238E27FC236}">
              <a16:creationId xmlns:a16="http://schemas.microsoft.com/office/drawing/2014/main" id="{00000000-0008-0000-0000-000051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86" name="TextBox 2385">
          <a:extLst>
            <a:ext uri="{FF2B5EF4-FFF2-40B4-BE49-F238E27FC236}">
              <a16:creationId xmlns:a16="http://schemas.microsoft.com/office/drawing/2014/main" id="{00000000-0008-0000-0000-000052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87" name="TextBox 2386">
          <a:extLst>
            <a:ext uri="{FF2B5EF4-FFF2-40B4-BE49-F238E27FC236}">
              <a16:creationId xmlns:a16="http://schemas.microsoft.com/office/drawing/2014/main" id="{00000000-0008-0000-0000-000053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2388" name="TextBox 2387">
          <a:extLst>
            <a:ext uri="{FF2B5EF4-FFF2-40B4-BE49-F238E27FC236}">
              <a16:creationId xmlns:a16="http://schemas.microsoft.com/office/drawing/2014/main" id="{00000000-0008-0000-0000-00005409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2389" name="TextBox 2388">
          <a:extLst>
            <a:ext uri="{FF2B5EF4-FFF2-40B4-BE49-F238E27FC236}">
              <a16:creationId xmlns:a16="http://schemas.microsoft.com/office/drawing/2014/main" id="{00000000-0008-0000-0000-00005509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2390" name="TextBox 2389">
          <a:extLst>
            <a:ext uri="{FF2B5EF4-FFF2-40B4-BE49-F238E27FC236}">
              <a16:creationId xmlns:a16="http://schemas.microsoft.com/office/drawing/2014/main" id="{00000000-0008-0000-0000-00005609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2391" name="TextBox 2390">
          <a:extLst>
            <a:ext uri="{FF2B5EF4-FFF2-40B4-BE49-F238E27FC236}">
              <a16:creationId xmlns:a16="http://schemas.microsoft.com/office/drawing/2014/main" id="{00000000-0008-0000-0000-00005709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92" name="TextBox 2391">
          <a:extLst>
            <a:ext uri="{FF2B5EF4-FFF2-40B4-BE49-F238E27FC236}">
              <a16:creationId xmlns:a16="http://schemas.microsoft.com/office/drawing/2014/main" id="{00000000-0008-0000-0000-000058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93" name="TextBox 2392">
          <a:extLst>
            <a:ext uri="{FF2B5EF4-FFF2-40B4-BE49-F238E27FC236}">
              <a16:creationId xmlns:a16="http://schemas.microsoft.com/office/drawing/2014/main" id="{00000000-0008-0000-0000-000059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94" name="TextBox 2393">
          <a:extLst>
            <a:ext uri="{FF2B5EF4-FFF2-40B4-BE49-F238E27FC236}">
              <a16:creationId xmlns:a16="http://schemas.microsoft.com/office/drawing/2014/main" id="{00000000-0008-0000-0000-00005A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95" name="TextBox 2394">
          <a:extLst>
            <a:ext uri="{FF2B5EF4-FFF2-40B4-BE49-F238E27FC236}">
              <a16:creationId xmlns:a16="http://schemas.microsoft.com/office/drawing/2014/main" id="{00000000-0008-0000-0000-00005B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96" name="TextBox 2395">
          <a:extLst>
            <a:ext uri="{FF2B5EF4-FFF2-40B4-BE49-F238E27FC236}">
              <a16:creationId xmlns:a16="http://schemas.microsoft.com/office/drawing/2014/main" id="{00000000-0008-0000-0000-00005C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97" name="TextBox 2396">
          <a:extLst>
            <a:ext uri="{FF2B5EF4-FFF2-40B4-BE49-F238E27FC236}">
              <a16:creationId xmlns:a16="http://schemas.microsoft.com/office/drawing/2014/main" id="{00000000-0008-0000-0000-00005D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98" name="TextBox 2397">
          <a:extLst>
            <a:ext uri="{FF2B5EF4-FFF2-40B4-BE49-F238E27FC236}">
              <a16:creationId xmlns:a16="http://schemas.microsoft.com/office/drawing/2014/main" id="{00000000-0008-0000-0000-00005E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399" name="TextBox 2398">
          <a:extLst>
            <a:ext uri="{FF2B5EF4-FFF2-40B4-BE49-F238E27FC236}">
              <a16:creationId xmlns:a16="http://schemas.microsoft.com/office/drawing/2014/main" id="{00000000-0008-0000-0000-00005F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00" name="TextBox 2399">
          <a:extLst>
            <a:ext uri="{FF2B5EF4-FFF2-40B4-BE49-F238E27FC236}">
              <a16:creationId xmlns:a16="http://schemas.microsoft.com/office/drawing/2014/main" id="{00000000-0008-0000-0000-000060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01" name="TextBox 2400">
          <a:extLst>
            <a:ext uri="{FF2B5EF4-FFF2-40B4-BE49-F238E27FC236}">
              <a16:creationId xmlns:a16="http://schemas.microsoft.com/office/drawing/2014/main" id="{00000000-0008-0000-0000-000061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02" name="TextBox 2401">
          <a:extLst>
            <a:ext uri="{FF2B5EF4-FFF2-40B4-BE49-F238E27FC236}">
              <a16:creationId xmlns:a16="http://schemas.microsoft.com/office/drawing/2014/main" id="{00000000-0008-0000-0000-000062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03" name="TextBox 2402">
          <a:extLst>
            <a:ext uri="{FF2B5EF4-FFF2-40B4-BE49-F238E27FC236}">
              <a16:creationId xmlns:a16="http://schemas.microsoft.com/office/drawing/2014/main" id="{00000000-0008-0000-0000-000063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2404" name="TextBox 2403">
          <a:extLst>
            <a:ext uri="{FF2B5EF4-FFF2-40B4-BE49-F238E27FC236}">
              <a16:creationId xmlns:a16="http://schemas.microsoft.com/office/drawing/2014/main" id="{00000000-0008-0000-0000-00006409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2405" name="TextBox 2404">
          <a:extLst>
            <a:ext uri="{FF2B5EF4-FFF2-40B4-BE49-F238E27FC236}">
              <a16:creationId xmlns:a16="http://schemas.microsoft.com/office/drawing/2014/main" id="{00000000-0008-0000-0000-00006509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2406" name="TextBox 2405">
          <a:extLst>
            <a:ext uri="{FF2B5EF4-FFF2-40B4-BE49-F238E27FC236}">
              <a16:creationId xmlns:a16="http://schemas.microsoft.com/office/drawing/2014/main" id="{00000000-0008-0000-0000-00006609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3</xdr:row>
      <xdr:rowOff>0</xdr:rowOff>
    </xdr:from>
    <xdr:ext cx="184731" cy="278089"/>
    <xdr:sp macro="" textlink="">
      <xdr:nvSpPr>
        <xdr:cNvPr id="2407" name="TextBox 2406">
          <a:extLst>
            <a:ext uri="{FF2B5EF4-FFF2-40B4-BE49-F238E27FC236}">
              <a16:creationId xmlns:a16="http://schemas.microsoft.com/office/drawing/2014/main" id="{00000000-0008-0000-0000-000067090000}"/>
            </a:ext>
          </a:extLst>
        </xdr:cNvPr>
        <xdr:cNvSpPr txBox="1"/>
      </xdr:nvSpPr>
      <xdr:spPr>
        <a:xfrm>
          <a:off x="814578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08" name="TextBox 2407">
          <a:extLst>
            <a:ext uri="{FF2B5EF4-FFF2-40B4-BE49-F238E27FC236}">
              <a16:creationId xmlns:a16="http://schemas.microsoft.com/office/drawing/2014/main" id="{00000000-0008-0000-0000-000068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09" name="TextBox 2408">
          <a:extLst>
            <a:ext uri="{FF2B5EF4-FFF2-40B4-BE49-F238E27FC236}">
              <a16:creationId xmlns:a16="http://schemas.microsoft.com/office/drawing/2014/main" id="{00000000-0008-0000-0000-000069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10" name="TextBox 2409">
          <a:extLst>
            <a:ext uri="{FF2B5EF4-FFF2-40B4-BE49-F238E27FC236}">
              <a16:creationId xmlns:a16="http://schemas.microsoft.com/office/drawing/2014/main" id="{00000000-0008-0000-0000-00006A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11" name="TextBox 2410">
          <a:extLst>
            <a:ext uri="{FF2B5EF4-FFF2-40B4-BE49-F238E27FC236}">
              <a16:creationId xmlns:a16="http://schemas.microsoft.com/office/drawing/2014/main" id="{00000000-0008-0000-0000-00006B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12" name="TextBox 2411">
          <a:extLst>
            <a:ext uri="{FF2B5EF4-FFF2-40B4-BE49-F238E27FC236}">
              <a16:creationId xmlns:a16="http://schemas.microsoft.com/office/drawing/2014/main" id="{00000000-0008-0000-0000-00006C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13" name="TextBox 2412">
          <a:extLst>
            <a:ext uri="{FF2B5EF4-FFF2-40B4-BE49-F238E27FC236}">
              <a16:creationId xmlns:a16="http://schemas.microsoft.com/office/drawing/2014/main" id="{00000000-0008-0000-0000-00006D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14" name="TextBox 2413">
          <a:extLst>
            <a:ext uri="{FF2B5EF4-FFF2-40B4-BE49-F238E27FC236}">
              <a16:creationId xmlns:a16="http://schemas.microsoft.com/office/drawing/2014/main" id="{00000000-0008-0000-0000-00006E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15" name="TextBox 2414">
          <a:extLst>
            <a:ext uri="{FF2B5EF4-FFF2-40B4-BE49-F238E27FC236}">
              <a16:creationId xmlns:a16="http://schemas.microsoft.com/office/drawing/2014/main" id="{00000000-0008-0000-0000-00006F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16" name="TextBox 2415">
          <a:extLst>
            <a:ext uri="{FF2B5EF4-FFF2-40B4-BE49-F238E27FC236}">
              <a16:creationId xmlns:a16="http://schemas.microsoft.com/office/drawing/2014/main" id="{00000000-0008-0000-0000-000070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17" name="TextBox 2416">
          <a:extLst>
            <a:ext uri="{FF2B5EF4-FFF2-40B4-BE49-F238E27FC236}">
              <a16:creationId xmlns:a16="http://schemas.microsoft.com/office/drawing/2014/main" id="{00000000-0008-0000-0000-000071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18" name="TextBox 2417">
          <a:extLst>
            <a:ext uri="{FF2B5EF4-FFF2-40B4-BE49-F238E27FC236}">
              <a16:creationId xmlns:a16="http://schemas.microsoft.com/office/drawing/2014/main" id="{00000000-0008-0000-0000-000072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19" name="TextBox 2418">
          <a:extLst>
            <a:ext uri="{FF2B5EF4-FFF2-40B4-BE49-F238E27FC236}">
              <a16:creationId xmlns:a16="http://schemas.microsoft.com/office/drawing/2014/main" id="{00000000-0008-0000-0000-000073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20" name="TextBox 2419">
          <a:extLst>
            <a:ext uri="{FF2B5EF4-FFF2-40B4-BE49-F238E27FC236}">
              <a16:creationId xmlns:a16="http://schemas.microsoft.com/office/drawing/2014/main" id="{00000000-0008-0000-0000-000074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21" name="TextBox 2420">
          <a:extLst>
            <a:ext uri="{FF2B5EF4-FFF2-40B4-BE49-F238E27FC236}">
              <a16:creationId xmlns:a16="http://schemas.microsoft.com/office/drawing/2014/main" id="{00000000-0008-0000-0000-000075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22" name="TextBox 2421">
          <a:extLst>
            <a:ext uri="{FF2B5EF4-FFF2-40B4-BE49-F238E27FC236}">
              <a16:creationId xmlns:a16="http://schemas.microsoft.com/office/drawing/2014/main" id="{00000000-0008-0000-0000-000076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23" name="TextBox 2422">
          <a:extLst>
            <a:ext uri="{FF2B5EF4-FFF2-40B4-BE49-F238E27FC236}">
              <a16:creationId xmlns:a16="http://schemas.microsoft.com/office/drawing/2014/main" id="{00000000-0008-0000-0000-000077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24" name="TextBox 2423">
          <a:extLst>
            <a:ext uri="{FF2B5EF4-FFF2-40B4-BE49-F238E27FC236}">
              <a16:creationId xmlns:a16="http://schemas.microsoft.com/office/drawing/2014/main" id="{00000000-0008-0000-0000-000078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25" name="TextBox 2424">
          <a:extLst>
            <a:ext uri="{FF2B5EF4-FFF2-40B4-BE49-F238E27FC236}">
              <a16:creationId xmlns:a16="http://schemas.microsoft.com/office/drawing/2014/main" id="{00000000-0008-0000-0000-000079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26" name="TextBox 2425">
          <a:extLst>
            <a:ext uri="{FF2B5EF4-FFF2-40B4-BE49-F238E27FC236}">
              <a16:creationId xmlns:a16="http://schemas.microsoft.com/office/drawing/2014/main" id="{00000000-0008-0000-0000-00007A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27" name="TextBox 2426">
          <a:extLst>
            <a:ext uri="{FF2B5EF4-FFF2-40B4-BE49-F238E27FC236}">
              <a16:creationId xmlns:a16="http://schemas.microsoft.com/office/drawing/2014/main" id="{00000000-0008-0000-0000-00007B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28" name="TextBox 2427">
          <a:extLst>
            <a:ext uri="{FF2B5EF4-FFF2-40B4-BE49-F238E27FC236}">
              <a16:creationId xmlns:a16="http://schemas.microsoft.com/office/drawing/2014/main" id="{00000000-0008-0000-0000-00007C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29" name="TextBox 2428">
          <a:extLst>
            <a:ext uri="{FF2B5EF4-FFF2-40B4-BE49-F238E27FC236}">
              <a16:creationId xmlns:a16="http://schemas.microsoft.com/office/drawing/2014/main" id="{00000000-0008-0000-0000-00007D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30" name="TextBox 2429">
          <a:extLst>
            <a:ext uri="{FF2B5EF4-FFF2-40B4-BE49-F238E27FC236}">
              <a16:creationId xmlns:a16="http://schemas.microsoft.com/office/drawing/2014/main" id="{00000000-0008-0000-0000-00007E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31" name="TextBox 2430">
          <a:extLst>
            <a:ext uri="{FF2B5EF4-FFF2-40B4-BE49-F238E27FC236}">
              <a16:creationId xmlns:a16="http://schemas.microsoft.com/office/drawing/2014/main" id="{00000000-0008-0000-0000-00007F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32" name="TextBox 2431">
          <a:extLst>
            <a:ext uri="{FF2B5EF4-FFF2-40B4-BE49-F238E27FC236}">
              <a16:creationId xmlns:a16="http://schemas.microsoft.com/office/drawing/2014/main" id="{00000000-0008-0000-0000-000080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33" name="TextBox 2432">
          <a:extLst>
            <a:ext uri="{FF2B5EF4-FFF2-40B4-BE49-F238E27FC236}">
              <a16:creationId xmlns:a16="http://schemas.microsoft.com/office/drawing/2014/main" id="{00000000-0008-0000-0000-000081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34" name="TextBox 2433">
          <a:extLst>
            <a:ext uri="{FF2B5EF4-FFF2-40B4-BE49-F238E27FC236}">
              <a16:creationId xmlns:a16="http://schemas.microsoft.com/office/drawing/2014/main" id="{00000000-0008-0000-0000-000082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35" name="TextBox 2434">
          <a:extLst>
            <a:ext uri="{FF2B5EF4-FFF2-40B4-BE49-F238E27FC236}">
              <a16:creationId xmlns:a16="http://schemas.microsoft.com/office/drawing/2014/main" id="{00000000-0008-0000-0000-000083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36" name="TextBox 2435">
          <a:extLst>
            <a:ext uri="{FF2B5EF4-FFF2-40B4-BE49-F238E27FC236}">
              <a16:creationId xmlns:a16="http://schemas.microsoft.com/office/drawing/2014/main" id="{00000000-0008-0000-0000-000084090000}"/>
            </a:ext>
          </a:extLst>
        </xdr:cNvPr>
        <xdr:cNvSpPr txBox="1"/>
      </xdr:nvSpPr>
      <xdr:spPr>
        <a:xfrm>
          <a:off x="9281160" y="2026920"/>
          <a:ext cx="184731" cy="2780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37" name="TextBox 2436">
          <a:extLst>
            <a:ext uri="{FF2B5EF4-FFF2-40B4-BE49-F238E27FC236}">
              <a16:creationId xmlns:a16="http://schemas.microsoft.com/office/drawing/2014/main" id="{00000000-0008-0000-0000-000085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38" name="TextBox 2437">
          <a:extLst>
            <a:ext uri="{FF2B5EF4-FFF2-40B4-BE49-F238E27FC236}">
              <a16:creationId xmlns:a16="http://schemas.microsoft.com/office/drawing/2014/main" id="{00000000-0008-0000-0000-000086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39" name="TextBox 2438">
          <a:extLst>
            <a:ext uri="{FF2B5EF4-FFF2-40B4-BE49-F238E27FC236}">
              <a16:creationId xmlns:a16="http://schemas.microsoft.com/office/drawing/2014/main" id="{00000000-0008-0000-0000-000087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40" name="TextBox 2439">
          <a:extLst>
            <a:ext uri="{FF2B5EF4-FFF2-40B4-BE49-F238E27FC236}">
              <a16:creationId xmlns:a16="http://schemas.microsoft.com/office/drawing/2014/main" id="{00000000-0008-0000-0000-000088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41" name="TextBox 2440">
          <a:extLst>
            <a:ext uri="{FF2B5EF4-FFF2-40B4-BE49-F238E27FC236}">
              <a16:creationId xmlns:a16="http://schemas.microsoft.com/office/drawing/2014/main" id="{00000000-0008-0000-0000-000089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42" name="TextBox 2441">
          <a:extLst>
            <a:ext uri="{FF2B5EF4-FFF2-40B4-BE49-F238E27FC236}">
              <a16:creationId xmlns:a16="http://schemas.microsoft.com/office/drawing/2014/main" id="{00000000-0008-0000-0000-00008A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43" name="TextBox 2442">
          <a:extLst>
            <a:ext uri="{FF2B5EF4-FFF2-40B4-BE49-F238E27FC236}">
              <a16:creationId xmlns:a16="http://schemas.microsoft.com/office/drawing/2014/main" id="{00000000-0008-0000-0000-00008B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44" name="TextBox 2443">
          <a:extLst>
            <a:ext uri="{FF2B5EF4-FFF2-40B4-BE49-F238E27FC236}">
              <a16:creationId xmlns:a16="http://schemas.microsoft.com/office/drawing/2014/main" id="{00000000-0008-0000-0000-00008C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45" name="TextBox 2444">
          <a:extLst>
            <a:ext uri="{FF2B5EF4-FFF2-40B4-BE49-F238E27FC236}">
              <a16:creationId xmlns:a16="http://schemas.microsoft.com/office/drawing/2014/main" id="{00000000-0008-0000-0000-00008D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46" name="TextBox 2445">
          <a:extLst>
            <a:ext uri="{FF2B5EF4-FFF2-40B4-BE49-F238E27FC236}">
              <a16:creationId xmlns:a16="http://schemas.microsoft.com/office/drawing/2014/main" id="{00000000-0008-0000-0000-00008E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47" name="TextBox 2446">
          <a:extLst>
            <a:ext uri="{FF2B5EF4-FFF2-40B4-BE49-F238E27FC236}">
              <a16:creationId xmlns:a16="http://schemas.microsoft.com/office/drawing/2014/main" id="{00000000-0008-0000-0000-00008F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48" name="TextBox 2447">
          <a:extLst>
            <a:ext uri="{FF2B5EF4-FFF2-40B4-BE49-F238E27FC236}">
              <a16:creationId xmlns:a16="http://schemas.microsoft.com/office/drawing/2014/main" id="{00000000-0008-0000-0000-000090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49" name="TextBox 2448">
          <a:extLst>
            <a:ext uri="{FF2B5EF4-FFF2-40B4-BE49-F238E27FC236}">
              <a16:creationId xmlns:a16="http://schemas.microsoft.com/office/drawing/2014/main" id="{00000000-0008-0000-0000-000091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50" name="TextBox 2449">
          <a:extLst>
            <a:ext uri="{FF2B5EF4-FFF2-40B4-BE49-F238E27FC236}">
              <a16:creationId xmlns:a16="http://schemas.microsoft.com/office/drawing/2014/main" id="{00000000-0008-0000-0000-000092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51" name="TextBox 2450">
          <a:extLst>
            <a:ext uri="{FF2B5EF4-FFF2-40B4-BE49-F238E27FC236}">
              <a16:creationId xmlns:a16="http://schemas.microsoft.com/office/drawing/2014/main" id="{00000000-0008-0000-0000-000093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52" name="TextBox 2451">
          <a:extLst>
            <a:ext uri="{FF2B5EF4-FFF2-40B4-BE49-F238E27FC236}">
              <a16:creationId xmlns:a16="http://schemas.microsoft.com/office/drawing/2014/main" id="{00000000-0008-0000-0000-000094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53" name="TextBox 2452">
          <a:extLst>
            <a:ext uri="{FF2B5EF4-FFF2-40B4-BE49-F238E27FC236}">
              <a16:creationId xmlns:a16="http://schemas.microsoft.com/office/drawing/2014/main" id="{00000000-0008-0000-0000-000095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3572</xdr:colOff>
      <xdr:row>3</xdr:row>
      <xdr:rowOff>0</xdr:rowOff>
    </xdr:from>
    <xdr:ext cx="192120" cy="278089"/>
    <xdr:sp macro="" textlink="">
      <xdr:nvSpPr>
        <xdr:cNvPr id="2454" name="TextBox 2453">
          <a:extLst>
            <a:ext uri="{FF2B5EF4-FFF2-40B4-BE49-F238E27FC236}">
              <a16:creationId xmlns:a16="http://schemas.microsoft.com/office/drawing/2014/main" id="{00000000-0008-0000-0000-000096090000}"/>
            </a:ext>
          </a:extLst>
        </xdr:cNvPr>
        <xdr:cNvSpPr txBox="1"/>
      </xdr:nvSpPr>
      <xdr:spPr>
        <a:xfrm>
          <a:off x="6312932"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3572</xdr:colOff>
      <xdr:row>3</xdr:row>
      <xdr:rowOff>0</xdr:rowOff>
    </xdr:from>
    <xdr:ext cx="192120" cy="278089"/>
    <xdr:sp macro="" textlink="">
      <xdr:nvSpPr>
        <xdr:cNvPr id="2455" name="TextBox 2454">
          <a:extLst>
            <a:ext uri="{FF2B5EF4-FFF2-40B4-BE49-F238E27FC236}">
              <a16:creationId xmlns:a16="http://schemas.microsoft.com/office/drawing/2014/main" id="{00000000-0008-0000-0000-000097090000}"/>
            </a:ext>
          </a:extLst>
        </xdr:cNvPr>
        <xdr:cNvSpPr txBox="1"/>
      </xdr:nvSpPr>
      <xdr:spPr>
        <a:xfrm>
          <a:off x="6312932" y="2026920"/>
          <a:ext cx="192120"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56" name="TextBox 2455">
          <a:extLst>
            <a:ext uri="{FF2B5EF4-FFF2-40B4-BE49-F238E27FC236}">
              <a16:creationId xmlns:a16="http://schemas.microsoft.com/office/drawing/2014/main" id="{00000000-0008-0000-0000-000098090000}"/>
            </a:ext>
          </a:extLst>
        </xdr:cNvPr>
        <xdr:cNvSpPr txBox="1"/>
      </xdr:nvSpPr>
      <xdr:spPr>
        <a:xfrm>
          <a:off x="9281160" y="2026920"/>
          <a:ext cx="184731" cy="2780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57" name="TextBox 2456">
          <a:extLst>
            <a:ext uri="{FF2B5EF4-FFF2-40B4-BE49-F238E27FC236}">
              <a16:creationId xmlns:a16="http://schemas.microsoft.com/office/drawing/2014/main" id="{00000000-0008-0000-0000-000099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58" name="TextBox 2457">
          <a:extLst>
            <a:ext uri="{FF2B5EF4-FFF2-40B4-BE49-F238E27FC236}">
              <a16:creationId xmlns:a16="http://schemas.microsoft.com/office/drawing/2014/main" id="{00000000-0008-0000-0000-00009A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59" name="TextBox 2458">
          <a:extLst>
            <a:ext uri="{FF2B5EF4-FFF2-40B4-BE49-F238E27FC236}">
              <a16:creationId xmlns:a16="http://schemas.microsoft.com/office/drawing/2014/main" id="{00000000-0008-0000-0000-00009B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60" name="TextBox 2459">
          <a:extLst>
            <a:ext uri="{FF2B5EF4-FFF2-40B4-BE49-F238E27FC236}">
              <a16:creationId xmlns:a16="http://schemas.microsoft.com/office/drawing/2014/main" id="{00000000-0008-0000-0000-00009C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61" name="TextBox 2460">
          <a:extLst>
            <a:ext uri="{FF2B5EF4-FFF2-40B4-BE49-F238E27FC236}">
              <a16:creationId xmlns:a16="http://schemas.microsoft.com/office/drawing/2014/main" id="{00000000-0008-0000-0000-00009D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62" name="TextBox 2461">
          <a:extLst>
            <a:ext uri="{FF2B5EF4-FFF2-40B4-BE49-F238E27FC236}">
              <a16:creationId xmlns:a16="http://schemas.microsoft.com/office/drawing/2014/main" id="{00000000-0008-0000-0000-00009E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63" name="TextBox 2462">
          <a:extLst>
            <a:ext uri="{FF2B5EF4-FFF2-40B4-BE49-F238E27FC236}">
              <a16:creationId xmlns:a16="http://schemas.microsoft.com/office/drawing/2014/main" id="{00000000-0008-0000-0000-00009F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64" name="TextBox 2463">
          <a:extLst>
            <a:ext uri="{FF2B5EF4-FFF2-40B4-BE49-F238E27FC236}">
              <a16:creationId xmlns:a16="http://schemas.microsoft.com/office/drawing/2014/main" id="{00000000-0008-0000-0000-0000A0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65" name="TextBox 2464">
          <a:extLst>
            <a:ext uri="{FF2B5EF4-FFF2-40B4-BE49-F238E27FC236}">
              <a16:creationId xmlns:a16="http://schemas.microsoft.com/office/drawing/2014/main" id="{00000000-0008-0000-0000-0000A1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66" name="TextBox 2465">
          <a:extLst>
            <a:ext uri="{FF2B5EF4-FFF2-40B4-BE49-F238E27FC236}">
              <a16:creationId xmlns:a16="http://schemas.microsoft.com/office/drawing/2014/main" id="{00000000-0008-0000-0000-0000A2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467" name="TextBox 2466">
          <a:extLst>
            <a:ext uri="{FF2B5EF4-FFF2-40B4-BE49-F238E27FC236}">
              <a16:creationId xmlns:a16="http://schemas.microsoft.com/office/drawing/2014/main" id="{00000000-0008-0000-0000-0000A309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68" name="TextBox 2467">
          <a:extLst>
            <a:ext uri="{FF2B5EF4-FFF2-40B4-BE49-F238E27FC236}">
              <a16:creationId xmlns:a16="http://schemas.microsoft.com/office/drawing/2014/main" id="{00000000-0008-0000-0000-0000A4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69" name="TextBox 2468">
          <a:extLst>
            <a:ext uri="{FF2B5EF4-FFF2-40B4-BE49-F238E27FC236}">
              <a16:creationId xmlns:a16="http://schemas.microsoft.com/office/drawing/2014/main" id="{00000000-0008-0000-0000-0000A5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70" name="TextBox 2469">
          <a:extLst>
            <a:ext uri="{FF2B5EF4-FFF2-40B4-BE49-F238E27FC236}">
              <a16:creationId xmlns:a16="http://schemas.microsoft.com/office/drawing/2014/main" id="{00000000-0008-0000-0000-0000A6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71" name="TextBox 2470">
          <a:extLst>
            <a:ext uri="{FF2B5EF4-FFF2-40B4-BE49-F238E27FC236}">
              <a16:creationId xmlns:a16="http://schemas.microsoft.com/office/drawing/2014/main" id="{00000000-0008-0000-0000-0000A7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72" name="TextBox 2471">
          <a:extLst>
            <a:ext uri="{FF2B5EF4-FFF2-40B4-BE49-F238E27FC236}">
              <a16:creationId xmlns:a16="http://schemas.microsoft.com/office/drawing/2014/main" id="{00000000-0008-0000-0000-0000A8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73" name="TextBox 2472">
          <a:extLst>
            <a:ext uri="{FF2B5EF4-FFF2-40B4-BE49-F238E27FC236}">
              <a16:creationId xmlns:a16="http://schemas.microsoft.com/office/drawing/2014/main" id="{00000000-0008-0000-0000-0000A9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74" name="TextBox 2473">
          <a:extLst>
            <a:ext uri="{FF2B5EF4-FFF2-40B4-BE49-F238E27FC236}">
              <a16:creationId xmlns:a16="http://schemas.microsoft.com/office/drawing/2014/main" id="{00000000-0008-0000-0000-0000AA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75" name="TextBox 2474">
          <a:extLst>
            <a:ext uri="{FF2B5EF4-FFF2-40B4-BE49-F238E27FC236}">
              <a16:creationId xmlns:a16="http://schemas.microsoft.com/office/drawing/2014/main" id="{00000000-0008-0000-0000-0000AB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76" name="TextBox 2475">
          <a:extLst>
            <a:ext uri="{FF2B5EF4-FFF2-40B4-BE49-F238E27FC236}">
              <a16:creationId xmlns:a16="http://schemas.microsoft.com/office/drawing/2014/main" id="{00000000-0008-0000-0000-0000AC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77" name="TextBox 2476">
          <a:extLst>
            <a:ext uri="{FF2B5EF4-FFF2-40B4-BE49-F238E27FC236}">
              <a16:creationId xmlns:a16="http://schemas.microsoft.com/office/drawing/2014/main" id="{00000000-0008-0000-0000-0000AD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78" name="TextBox 2477">
          <a:extLst>
            <a:ext uri="{FF2B5EF4-FFF2-40B4-BE49-F238E27FC236}">
              <a16:creationId xmlns:a16="http://schemas.microsoft.com/office/drawing/2014/main" id="{00000000-0008-0000-0000-0000AE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79" name="TextBox 2478">
          <a:extLst>
            <a:ext uri="{FF2B5EF4-FFF2-40B4-BE49-F238E27FC236}">
              <a16:creationId xmlns:a16="http://schemas.microsoft.com/office/drawing/2014/main" id="{00000000-0008-0000-0000-0000AF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80" name="TextBox 2479">
          <a:extLst>
            <a:ext uri="{FF2B5EF4-FFF2-40B4-BE49-F238E27FC236}">
              <a16:creationId xmlns:a16="http://schemas.microsoft.com/office/drawing/2014/main" id="{00000000-0008-0000-0000-0000B0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81" name="TextBox 2480">
          <a:extLst>
            <a:ext uri="{FF2B5EF4-FFF2-40B4-BE49-F238E27FC236}">
              <a16:creationId xmlns:a16="http://schemas.microsoft.com/office/drawing/2014/main" id="{00000000-0008-0000-0000-0000B1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82" name="TextBox 2481">
          <a:extLst>
            <a:ext uri="{FF2B5EF4-FFF2-40B4-BE49-F238E27FC236}">
              <a16:creationId xmlns:a16="http://schemas.microsoft.com/office/drawing/2014/main" id="{00000000-0008-0000-0000-0000B2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83" name="TextBox 2482">
          <a:extLst>
            <a:ext uri="{FF2B5EF4-FFF2-40B4-BE49-F238E27FC236}">
              <a16:creationId xmlns:a16="http://schemas.microsoft.com/office/drawing/2014/main" id="{00000000-0008-0000-0000-0000B3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84" name="TextBox 2483">
          <a:extLst>
            <a:ext uri="{FF2B5EF4-FFF2-40B4-BE49-F238E27FC236}">
              <a16:creationId xmlns:a16="http://schemas.microsoft.com/office/drawing/2014/main" id="{00000000-0008-0000-0000-0000B4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85" name="TextBox 2484">
          <a:extLst>
            <a:ext uri="{FF2B5EF4-FFF2-40B4-BE49-F238E27FC236}">
              <a16:creationId xmlns:a16="http://schemas.microsoft.com/office/drawing/2014/main" id="{00000000-0008-0000-0000-0000B5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86" name="TextBox 2485">
          <a:extLst>
            <a:ext uri="{FF2B5EF4-FFF2-40B4-BE49-F238E27FC236}">
              <a16:creationId xmlns:a16="http://schemas.microsoft.com/office/drawing/2014/main" id="{00000000-0008-0000-0000-0000B6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87" name="TextBox 2486">
          <a:extLst>
            <a:ext uri="{FF2B5EF4-FFF2-40B4-BE49-F238E27FC236}">
              <a16:creationId xmlns:a16="http://schemas.microsoft.com/office/drawing/2014/main" id="{00000000-0008-0000-0000-0000B7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88" name="TextBox 2487">
          <a:extLst>
            <a:ext uri="{FF2B5EF4-FFF2-40B4-BE49-F238E27FC236}">
              <a16:creationId xmlns:a16="http://schemas.microsoft.com/office/drawing/2014/main" id="{00000000-0008-0000-0000-0000B8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89" name="TextBox 2488">
          <a:extLst>
            <a:ext uri="{FF2B5EF4-FFF2-40B4-BE49-F238E27FC236}">
              <a16:creationId xmlns:a16="http://schemas.microsoft.com/office/drawing/2014/main" id="{00000000-0008-0000-0000-0000B9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90" name="TextBox 2489">
          <a:extLst>
            <a:ext uri="{FF2B5EF4-FFF2-40B4-BE49-F238E27FC236}">
              <a16:creationId xmlns:a16="http://schemas.microsoft.com/office/drawing/2014/main" id="{00000000-0008-0000-0000-0000BA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91" name="TextBox 2490">
          <a:extLst>
            <a:ext uri="{FF2B5EF4-FFF2-40B4-BE49-F238E27FC236}">
              <a16:creationId xmlns:a16="http://schemas.microsoft.com/office/drawing/2014/main" id="{00000000-0008-0000-0000-0000BB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92" name="TextBox 2491">
          <a:extLst>
            <a:ext uri="{FF2B5EF4-FFF2-40B4-BE49-F238E27FC236}">
              <a16:creationId xmlns:a16="http://schemas.microsoft.com/office/drawing/2014/main" id="{00000000-0008-0000-0000-0000BC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93" name="TextBox 2492">
          <a:extLst>
            <a:ext uri="{FF2B5EF4-FFF2-40B4-BE49-F238E27FC236}">
              <a16:creationId xmlns:a16="http://schemas.microsoft.com/office/drawing/2014/main" id="{00000000-0008-0000-0000-0000BD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94" name="TextBox 2493">
          <a:extLst>
            <a:ext uri="{FF2B5EF4-FFF2-40B4-BE49-F238E27FC236}">
              <a16:creationId xmlns:a16="http://schemas.microsoft.com/office/drawing/2014/main" id="{00000000-0008-0000-0000-0000BE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95" name="TextBox 2494">
          <a:extLst>
            <a:ext uri="{FF2B5EF4-FFF2-40B4-BE49-F238E27FC236}">
              <a16:creationId xmlns:a16="http://schemas.microsoft.com/office/drawing/2014/main" id="{00000000-0008-0000-0000-0000BF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96" name="TextBox 2495">
          <a:extLst>
            <a:ext uri="{FF2B5EF4-FFF2-40B4-BE49-F238E27FC236}">
              <a16:creationId xmlns:a16="http://schemas.microsoft.com/office/drawing/2014/main" id="{00000000-0008-0000-0000-0000C0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497" name="TextBox 2496">
          <a:extLst>
            <a:ext uri="{FF2B5EF4-FFF2-40B4-BE49-F238E27FC236}">
              <a16:creationId xmlns:a16="http://schemas.microsoft.com/office/drawing/2014/main" id="{00000000-0008-0000-0000-0000C1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98" name="TextBox 2497">
          <a:extLst>
            <a:ext uri="{FF2B5EF4-FFF2-40B4-BE49-F238E27FC236}">
              <a16:creationId xmlns:a16="http://schemas.microsoft.com/office/drawing/2014/main" id="{00000000-0008-0000-0000-0000C2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499" name="TextBox 2498">
          <a:extLst>
            <a:ext uri="{FF2B5EF4-FFF2-40B4-BE49-F238E27FC236}">
              <a16:creationId xmlns:a16="http://schemas.microsoft.com/office/drawing/2014/main" id="{00000000-0008-0000-0000-0000C3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00" name="TextBox 2499">
          <a:extLst>
            <a:ext uri="{FF2B5EF4-FFF2-40B4-BE49-F238E27FC236}">
              <a16:creationId xmlns:a16="http://schemas.microsoft.com/office/drawing/2014/main" id="{00000000-0008-0000-0000-0000C4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01" name="TextBox 2500">
          <a:extLst>
            <a:ext uri="{FF2B5EF4-FFF2-40B4-BE49-F238E27FC236}">
              <a16:creationId xmlns:a16="http://schemas.microsoft.com/office/drawing/2014/main" id="{00000000-0008-0000-0000-0000C5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02" name="TextBox 2501">
          <a:extLst>
            <a:ext uri="{FF2B5EF4-FFF2-40B4-BE49-F238E27FC236}">
              <a16:creationId xmlns:a16="http://schemas.microsoft.com/office/drawing/2014/main" id="{00000000-0008-0000-0000-0000C6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03" name="TextBox 2502">
          <a:extLst>
            <a:ext uri="{FF2B5EF4-FFF2-40B4-BE49-F238E27FC236}">
              <a16:creationId xmlns:a16="http://schemas.microsoft.com/office/drawing/2014/main" id="{00000000-0008-0000-0000-0000C7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04" name="TextBox 2503">
          <a:extLst>
            <a:ext uri="{FF2B5EF4-FFF2-40B4-BE49-F238E27FC236}">
              <a16:creationId xmlns:a16="http://schemas.microsoft.com/office/drawing/2014/main" id="{00000000-0008-0000-0000-0000C8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05" name="TextBox 2504">
          <a:extLst>
            <a:ext uri="{FF2B5EF4-FFF2-40B4-BE49-F238E27FC236}">
              <a16:creationId xmlns:a16="http://schemas.microsoft.com/office/drawing/2014/main" id="{00000000-0008-0000-0000-0000C9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06" name="TextBox 2505">
          <a:extLst>
            <a:ext uri="{FF2B5EF4-FFF2-40B4-BE49-F238E27FC236}">
              <a16:creationId xmlns:a16="http://schemas.microsoft.com/office/drawing/2014/main" id="{00000000-0008-0000-0000-0000CA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07" name="TextBox 2506">
          <a:extLst>
            <a:ext uri="{FF2B5EF4-FFF2-40B4-BE49-F238E27FC236}">
              <a16:creationId xmlns:a16="http://schemas.microsoft.com/office/drawing/2014/main" id="{00000000-0008-0000-0000-0000CB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08" name="TextBox 2507">
          <a:extLst>
            <a:ext uri="{FF2B5EF4-FFF2-40B4-BE49-F238E27FC236}">
              <a16:creationId xmlns:a16="http://schemas.microsoft.com/office/drawing/2014/main" id="{00000000-0008-0000-0000-0000CC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09" name="TextBox 2508">
          <a:extLst>
            <a:ext uri="{FF2B5EF4-FFF2-40B4-BE49-F238E27FC236}">
              <a16:creationId xmlns:a16="http://schemas.microsoft.com/office/drawing/2014/main" id="{00000000-0008-0000-0000-0000CD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10" name="TextBox 2509">
          <a:extLst>
            <a:ext uri="{FF2B5EF4-FFF2-40B4-BE49-F238E27FC236}">
              <a16:creationId xmlns:a16="http://schemas.microsoft.com/office/drawing/2014/main" id="{00000000-0008-0000-0000-0000CE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11" name="TextBox 2510">
          <a:extLst>
            <a:ext uri="{FF2B5EF4-FFF2-40B4-BE49-F238E27FC236}">
              <a16:creationId xmlns:a16="http://schemas.microsoft.com/office/drawing/2014/main" id="{00000000-0008-0000-0000-0000CF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12" name="TextBox 2511">
          <a:extLst>
            <a:ext uri="{FF2B5EF4-FFF2-40B4-BE49-F238E27FC236}">
              <a16:creationId xmlns:a16="http://schemas.microsoft.com/office/drawing/2014/main" id="{00000000-0008-0000-0000-0000D0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13" name="TextBox 2512">
          <a:extLst>
            <a:ext uri="{FF2B5EF4-FFF2-40B4-BE49-F238E27FC236}">
              <a16:creationId xmlns:a16="http://schemas.microsoft.com/office/drawing/2014/main" id="{00000000-0008-0000-0000-0000D1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14" name="TextBox 2513">
          <a:extLst>
            <a:ext uri="{FF2B5EF4-FFF2-40B4-BE49-F238E27FC236}">
              <a16:creationId xmlns:a16="http://schemas.microsoft.com/office/drawing/2014/main" id="{00000000-0008-0000-0000-0000D2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15" name="TextBox 2514">
          <a:extLst>
            <a:ext uri="{FF2B5EF4-FFF2-40B4-BE49-F238E27FC236}">
              <a16:creationId xmlns:a16="http://schemas.microsoft.com/office/drawing/2014/main" id="{00000000-0008-0000-0000-0000D3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16" name="TextBox 2515">
          <a:extLst>
            <a:ext uri="{FF2B5EF4-FFF2-40B4-BE49-F238E27FC236}">
              <a16:creationId xmlns:a16="http://schemas.microsoft.com/office/drawing/2014/main" id="{00000000-0008-0000-0000-0000D4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17" name="TextBox 2516">
          <a:extLst>
            <a:ext uri="{FF2B5EF4-FFF2-40B4-BE49-F238E27FC236}">
              <a16:creationId xmlns:a16="http://schemas.microsoft.com/office/drawing/2014/main" id="{00000000-0008-0000-0000-0000D5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18" name="TextBox 2517">
          <a:extLst>
            <a:ext uri="{FF2B5EF4-FFF2-40B4-BE49-F238E27FC236}">
              <a16:creationId xmlns:a16="http://schemas.microsoft.com/office/drawing/2014/main" id="{00000000-0008-0000-0000-0000D6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19" name="TextBox 2518">
          <a:extLst>
            <a:ext uri="{FF2B5EF4-FFF2-40B4-BE49-F238E27FC236}">
              <a16:creationId xmlns:a16="http://schemas.microsoft.com/office/drawing/2014/main" id="{00000000-0008-0000-0000-0000D7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20" name="TextBox 2519">
          <a:extLst>
            <a:ext uri="{FF2B5EF4-FFF2-40B4-BE49-F238E27FC236}">
              <a16:creationId xmlns:a16="http://schemas.microsoft.com/office/drawing/2014/main" id="{00000000-0008-0000-0000-0000D8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21" name="TextBox 2520">
          <a:extLst>
            <a:ext uri="{FF2B5EF4-FFF2-40B4-BE49-F238E27FC236}">
              <a16:creationId xmlns:a16="http://schemas.microsoft.com/office/drawing/2014/main" id="{00000000-0008-0000-0000-0000D9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22" name="TextBox 2521">
          <a:extLst>
            <a:ext uri="{FF2B5EF4-FFF2-40B4-BE49-F238E27FC236}">
              <a16:creationId xmlns:a16="http://schemas.microsoft.com/office/drawing/2014/main" id="{00000000-0008-0000-0000-0000DA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23" name="TextBox 2522">
          <a:extLst>
            <a:ext uri="{FF2B5EF4-FFF2-40B4-BE49-F238E27FC236}">
              <a16:creationId xmlns:a16="http://schemas.microsoft.com/office/drawing/2014/main" id="{00000000-0008-0000-0000-0000DB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24" name="TextBox 2523">
          <a:extLst>
            <a:ext uri="{FF2B5EF4-FFF2-40B4-BE49-F238E27FC236}">
              <a16:creationId xmlns:a16="http://schemas.microsoft.com/office/drawing/2014/main" id="{00000000-0008-0000-0000-0000DC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25" name="TextBox 2524">
          <a:extLst>
            <a:ext uri="{FF2B5EF4-FFF2-40B4-BE49-F238E27FC236}">
              <a16:creationId xmlns:a16="http://schemas.microsoft.com/office/drawing/2014/main" id="{00000000-0008-0000-0000-0000DD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26" name="TextBox 2525">
          <a:extLst>
            <a:ext uri="{FF2B5EF4-FFF2-40B4-BE49-F238E27FC236}">
              <a16:creationId xmlns:a16="http://schemas.microsoft.com/office/drawing/2014/main" id="{00000000-0008-0000-0000-0000DE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27" name="TextBox 2526">
          <a:extLst>
            <a:ext uri="{FF2B5EF4-FFF2-40B4-BE49-F238E27FC236}">
              <a16:creationId xmlns:a16="http://schemas.microsoft.com/office/drawing/2014/main" id="{00000000-0008-0000-0000-0000DF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28" name="TextBox 2527">
          <a:extLst>
            <a:ext uri="{FF2B5EF4-FFF2-40B4-BE49-F238E27FC236}">
              <a16:creationId xmlns:a16="http://schemas.microsoft.com/office/drawing/2014/main" id="{00000000-0008-0000-0000-0000E0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29" name="TextBox 2528">
          <a:extLst>
            <a:ext uri="{FF2B5EF4-FFF2-40B4-BE49-F238E27FC236}">
              <a16:creationId xmlns:a16="http://schemas.microsoft.com/office/drawing/2014/main" id="{00000000-0008-0000-0000-0000E1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30" name="TextBox 2529">
          <a:extLst>
            <a:ext uri="{FF2B5EF4-FFF2-40B4-BE49-F238E27FC236}">
              <a16:creationId xmlns:a16="http://schemas.microsoft.com/office/drawing/2014/main" id="{00000000-0008-0000-0000-0000E2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31" name="TextBox 2530">
          <a:extLst>
            <a:ext uri="{FF2B5EF4-FFF2-40B4-BE49-F238E27FC236}">
              <a16:creationId xmlns:a16="http://schemas.microsoft.com/office/drawing/2014/main" id="{00000000-0008-0000-0000-0000E3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32" name="TextBox 2531">
          <a:extLst>
            <a:ext uri="{FF2B5EF4-FFF2-40B4-BE49-F238E27FC236}">
              <a16:creationId xmlns:a16="http://schemas.microsoft.com/office/drawing/2014/main" id="{00000000-0008-0000-0000-0000E4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533" name="TextBox 2532">
          <a:extLst>
            <a:ext uri="{FF2B5EF4-FFF2-40B4-BE49-F238E27FC236}">
              <a16:creationId xmlns:a16="http://schemas.microsoft.com/office/drawing/2014/main" id="{00000000-0008-0000-0000-0000E509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34" name="TextBox 2533">
          <a:extLst>
            <a:ext uri="{FF2B5EF4-FFF2-40B4-BE49-F238E27FC236}">
              <a16:creationId xmlns:a16="http://schemas.microsoft.com/office/drawing/2014/main" id="{00000000-0008-0000-0000-0000E6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535" name="TextBox 2534">
          <a:extLst>
            <a:ext uri="{FF2B5EF4-FFF2-40B4-BE49-F238E27FC236}">
              <a16:creationId xmlns:a16="http://schemas.microsoft.com/office/drawing/2014/main" id="{00000000-0008-0000-0000-0000E709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36" name="TextBox 2535">
          <a:extLst>
            <a:ext uri="{FF2B5EF4-FFF2-40B4-BE49-F238E27FC236}">
              <a16:creationId xmlns:a16="http://schemas.microsoft.com/office/drawing/2014/main" id="{00000000-0008-0000-0000-0000E8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37" name="TextBox 2536">
          <a:extLst>
            <a:ext uri="{FF2B5EF4-FFF2-40B4-BE49-F238E27FC236}">
              <a16:creationId xmlns:a16="http://schemas.microsoft.com/office/drawing/2014/main" id="{00000000-0008-0000-0000-0000E9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38" name="TextBox 2537">
          <a:extLst>
            <a:ext uri="{FF2B5EF4-FFF2-40B4-BE49-F238E27FC236}">
              <a16:creationId xmlns:a16="http://schemas.microsoft.com/office/drawing/2014/main" id="{00000000-0008-0000-0000-0000EA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39" name="TextBox 2538">
          <a:extLst>
            <a:ext uri="{FF2B5EF4-FFF2-40B4-BE49-F238E27FC236}">
              <a16:creationId xmlns:a16="http://schemas.microsoft.com/office/drawing/2014/main" id="{00000000-0008-0000-0000-0000EB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40" name="TextBox 2539">
          <a:extLst>
            <a:ext uri="{FF2B5EF4-FFF2-40B4-BE49-F238E27FC236}">
              <a16:creationId xmlns:a16="http://schemas.microsoft.com/office/drawing/2014/main" id="{00000000-0008-0000-0000-0000EC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41" name="TextBox 2540">
          <a:extLst>
            <a:ext uri="{FF2B5EF4-FFF2-40B4-BE49-F238E27FC236}">
              <a16:creationId xmlns:a16="http://schemas.microsoft.com/office/drawing/2014/main" id="{00000000-0008-0000-0000-0000ED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42" name="TextBox 2541">
          <a:extLst>
            <a:ext uri="{FF2B5EF4-FFF2-40B4-BE49-F238E27FC236}">
              <a16:creationId xmlns:a16="http://schemas.microsoft.com/office/drawing/2014/main" id="{00000000-0008-0000-0000-0000EE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43" name="TextBox 2542">
          <a:extLst>
            <a:ext uri="{FF2B5EF4-FFF2-40B4-BE49-F238E27FC236}">
              <a16:creationId xmlns:a16="http://schemas.microsoft.com/office/drawing/2014/main" id="{00000000-0008-0000-0000-0000EF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44" name="TextBox 2543">
          <a:extLst>
            <a:ext uri="{FF2B5EF4-FFF2-40B4-BE49-F238E27FC236}">
              <a16:creationId xmlns:a16="http://schemas.microsoft.com/office/drawing/2014/main" id="{00000000-0008-0000-0000-0000F0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45" name="TextBox 2544">
          <a:extLst>
            <a:ext uri="{FF2B5EF4-FFF2-40B4-BE49-F238E27FC236}">
              <a16:creationId xmlns:a16="http://schemas.microsoft.com/office/drawing/2014/main" id="{00000000-0008-0000-0000-0000F1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46" name="TextBox 2545">
          <a:extLst>
            <a:ext uri="{FF2B5EF4-FFF2-40B4-BE49-F238E27FC236}">
              <a16:creationId xmlns:a16="http://schemas.microsoft.com/office/drawing/2014/main" id="{00000000-0008-0000-0000-0000F2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47" name="TextBox 2546">
          <a:extLst>
            <a:ext uri="{FF2B5EF4-FFF2-40B4-BE49-F238E27FC236}">
              <a16:creationId xmlns:a16="http://schemas.microsoft.com/office/drawing/2014/main" id="{00000000-0008-0000-0000-0000F3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48" name="TextBox 2547">
          <a:extLst>
            <a:ext uri="{FF2B5EF4-FFF2-40B4-BE49-F238E27FC236}">
              <a16:creationId xmlns:a16="http://schemas.microsoft.com/office/drawing/2014/main" id="{00000000-0008-0000-0000-0000F4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49" name="TextBox 2548">
          <a:extLst>
            <a:ext uri="{FF2B5EF4-FFF2-40B4-BE49-F238E27FC236}">
              <a16:creationId xmlns:a16="http://schemas.microsoft.com/office/drawing/2014/main" id="{00000000-0008-0000-0000-0000F5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50" name="TextBox 2549">
          <a:extLst>
            <a:ext uri="{FF2B5EF4-FFF2-40B4-BE49-F238E27FC236}">
              <a16:creationId xmlns:a16="http://schemas.microsoft.com/office/drawing/2014/main" id="{00000000-0008-0000-0000-0000F6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51" name="TextBox 2550">
          <a:extLst>
            <a:ext uri="{FF2B5EF4-FFF2-40B4-BE49-F238E27FC236}">
              <a16:creationId xmlns:a16="http://schemas.microsoft.com/office/drawing/2014/main" id="{00000000-0008-0000-0000-0000F7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52" name="TextBox 2551">
          <a:extLst>
            <a:ext uri="{FF2B5EF4-FFF2-40B4-BE49-F238E27FC236}">
              <a16:creationId xmlns:a16="http://schemas.microsoft.com/office/drawing/2014/main" id="{00000000-0008-0000-0000-0000F8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53" name="TextBox 2552">
          <a:extLst>
            <a:ext uri="{FF2B5EF4-FFF2-40B4-BE49-F238E27FC236}">
              <a16:creationId xmlns:a16="http://schemas.microsoft.com/office/drawing/2014/main" id="{00000000-0008-0000-0000-0000F9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54" name="TextBox 2553">
          <a:extLst>
            <a:ext uri="{FF2B5EF4-FFF2-40B4-BE49-F238E27FC236}">
              <a16:creationId xmlns:a16="http://schemas.microsoft.com/office/drawing/2014/main" id="{00000000-0008-0000-0000-0000FA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55" name="TextBox 2554">
          <a:extLst>
            <a:ext uri="{FF2B5EF4-FFF2-40B4-BE49-F238E27FC236}">
              <a16:creationId xmlns:a16="http://schemas.microsoft.com/office/drawing/2014/main" id="{00000000-0008-0000-0000-0000FB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56" name="TextBox 2555">
          <a:extLst>
            <a:ext uri="{FF2B5EF4-FFF2-40B4-BE49-F238E27FC236}">
              <a16:creationId xmlns:a16="http://schemas.microsoft.com/office/drawing/2014/main" id="{00000000-0008-0000-0000-0000FC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57" name="TextBox 2556">
          <a:extLst>
            <a:ext uri="{FF2B5EF4-FFF2-40B4-BE49-F238E27FC236}">
              <a16:creationId xmlns:a16="http://schemas.microsoft.com/office/drawing/2014/main" id="{00000000-0008-0000-0000-0000FD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58" name="TextBox 2557">
          <a:extLst>
            <a:ext uri="{FF2B5EF4-FFF2-40B4-BE49-F238E27FC236}">
              <a16:creationId xmlns:a16="http://schemas.microsoft.com/office/drawing/2014/main" id="{00000000-0008-0000-0000-0000FE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59" name="TextBox 2558">
          <a:extLst>
            <a:ext uri="{FF2B5EF4-FFF2-40B4-BE49-F238E27FC236}">
              <a16:creationId xmlns:a16="http://schemas.microsoft.com/office/drawing/2014/main" id="{00000000-0008-0000-0000-0000FF09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60" name="TextBox 2559">
          <a:extLst>
            <a:ext uri="{FF2B5EF4-FFF2-40B4-BE49-F238E27FC236}">
              <a16:creationId xmlns:a16="http://schemas.microsoft.com/office/drawing/2014/main" id="{00000000-0008-0000-0000-0000000A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61" name="TextBox 2560">
          <a:extLst>
            <a:ext uri="{FF2B5EF4-FFF2-40B4-BE49-F238E27FC236}">
              <a16:creationId xmlns:a16="http://schemas.microsoft.com/office/drawing/2014/main" id="{00000000-0008-0000-0000-0000010A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62" name="TextBox 2561">
          <a:extLst>
            <a:ext uri="{FF2B5EF4-FFF2-40B4-BE49-F238E27FC236}">
              <a16:creationId xmlns:a16="http://schemas.microsoft.com/office/drawing/2014/main" id="{00000000-0008-0000-0000-0000020A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563" name="TextBox 2562">
          <a:extLst>
            <a:ext uri="{FF2B5EF4-FFF2-40B4-BE49-F238E27FC236}">
              <a16:creationId xmlns:a16="http://schemas.microsoft.com/office/drawing/2014/main" id="{00000000-0008-0000-0000-0000030A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64" name="TextBox 2563">
          <a:extLst>
            <a:ext uri="{FF2B5EF4-FFF2-40B4-BE49-F238E27FC236}">
              <a16:creationId xmlns:a16="http://schemas.microsoft.com/office/drawing/2014/main" id="{00000000-0008-0000-0000-000004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65" name="TextBox 2564">
          <a:extLst>
            <a:ext uri="{FF2B5EF4-FFF2-40B4-BE49-F238E27FC236}">
              <a16:creationId xmlns:a16="http://schemas.microsoft.com/office/drawing/2014/main" id="{00000000-0008-0000-0000-000005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66" name="TextBox 2565">
          <a:extLst>
            <a:ext uri="{FF2B5EF4-FFF2-40B4-BE49-F238E27FC236}">
              <a16:creationId xmlns:a16="http://schemas.microsoft.com/office/drawing/2014/main" id="{00000000-0008-0000-0000-000006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67" name="TextBox 2566">
          <a:extLst>
            <a:ext uri="{FF2B5EF4-FFF2-40B4-BE49-F238E27FC236}">
              <a16:creationId xmlns:a16="http://schemas.microsoft.com/office/drawing/2014/main" id="{00000000-0008-0000-0000-000007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68" name="TextBox 2567">
          <a:extLst>
            <a:ext uri="{FF2B5EF4-FFF2-40B4-BE49-F238E27FC236}">
              <a16:creationId xmlns:a16="http://schemas.microsoft.com/office/drawing/2014/main" id="{00000000-0008-0000-0000-000008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69" name="TextBox 2568">
          <a:extLst>
            <a:ext uri="{FF2B5EF4-FFF2-40B4-BE49-F238E27FC236}">
              <a16:creationId xmlns:a16="http://schemas.microsoft.com/office/drawing/2014/main" id="{00000000-0008-0000-0000-000009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70" name="TextBox 2569">
          <a:extLst>
            <a:ext uri="{FF2B5EF4-FFF2-40B4-BE49-F238E27FC236}">
              <a16:creationId xmlns:a16="http://schemas.microsoft.com/office/drawing/2014/main" id="{00000000-0008-0000-0000-00000A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71" name="TextBox 2570">
          <a:extLst>
            <a:ext uri="{FF2B5EF4-FFF2-40B4-BE49-F238E27FC236}">
              <a16:creationId xmlns:a16="http://schemas.microsoft.com/office/drawing/2014/main" id="{00000000-0008-0000-0000-00000B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72" name="TextBox 2571">
          <a:extLst>
            <a:ext uri="{FF2B5EF4-FFF2-40B4-BE49-F238E27FC236}">
              <a16:creationId xmlns:a16="http://schemas.microsoft.com/office/drawing/2014/main" id="{00000000-0008-0000-0000-00000C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73" name="TextBox 2572">
          <a:extLst>
            <a:ext uri="{FF2B5EF4-FFF2-40B4-BE49-F238E27FC236}">
              <a16:creationId xmlns:a16="http://schemas.microsoft.com/office/drawing/2014/main" id="{00000000-0008-0000-0000-00000D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74" name="TextBox 2573">
          <a:extLst>
            <a:ext uri="{FF2B5EF4-FFF2-40B4-BE49-F238E27FC236}">
              <a16:creationId xmlns:a16="http://schemas.microsoft.com/office/drawing/2014/main" id="{00000000-0008-0000-0000-00000E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75" name="TextBox 2574">
          <a:extLst>
            <a:ext uri="{FF2B5EF4-FFF2-40B4-BE49-F238E27FC236}">
              <a16:creationId xmlns:a16="http://schemas.microsoft.com/office/drawing/2014/main" id="{00000000-0008-0000-0000-00000F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76" name="TextBox 2575">
          <a:extLst>
            <a:ext uri="{FF2B5EF4-FFF2-40B4-BE49-F238E27FC236}">
              <a16:creationId xmlns:a16="http://schemas.microsoft.com/office/drawing/2014/main" id="{00000000-0008-0000-0000-000010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77" name="TextBox 2576">
          <a:extLst>
            <a:ext uri="{FF2B5EF4-FFF2-40B4-BE49-F238E27FC236}">
              <a16:creationId xmlns:a16="http://schemas.microsoft.com/office/drawing/2014/main" id="{00000000-0008-0000-0000-000011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78" name="TextBox 2577">
          <a:extLst>
            <a:ext uri="{FF2B5EF4-FFF2-40B4-BE49-F238E27FC236}">
              <a16:creationId xmlns:a16="http://schemas.microsoft.com/office/drawing/2014/main" id="{00000000-0008-0000-0000-000012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79" name="TextBox 2578">
          <a:extLst>
            <a:ext uri="{FF2B5EF4-FFF2-40B4-BE49-F238E27FC236}">
              <a16:creationId xmlns:a16="http://schemas.microsoft.com/office/drawing/2014/main" id="{00000000-0008-0000-0000-000013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80" name="TextBox 2579">
          <a:extLst>
            <a:ext uri="{FF2B5EF4-FFF2-40B4-BE49-F238E27FC236}">
              <a16:creationId xmlns:a16="http://schemas.microsoft.com/office/drawing/2014/main" id="{00000000-0008-0000-0000-000014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81" name="TextBox 2580">
          <a:extLst>
            <a:ext uri="{FF2B5EF4-FFF2-40B4-BE49-F238E27FC236}">
              <a16:creationId xmlns:a16="http://schemas.microsoft.com/office/drawing/2014/main" id="{00000000-0008-0000-0000-000015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82" name="TextBox 2581">
          <a:extLst>
            <a:ext uri="{FF2B5EF4-FFF2-40B4-BE49-F238E27FC236}">
              <a16:creationId xmlns:a16="http://schemas.microsoft.com/office/drawing/2014/main" id="{00000000-0008-0000-0000-000016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83" name="TextBox 2582">
          <a:extLst>
            <a:ext uri="{FF2B5EF4-FFF2-40B4-BE49-F238E27FC236}">
              <a16:creationId xmlns:a16="http://schemas.microsoft.com/office/drawing/2014/main" id="{00000000-0008-0000-0000-000017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84" name="TextBox 2583">
          <a:extLst>
            <a:ext uri="{FF2B5EF4-FFF2-40B4-BE49-F238E27FC236}">
              <a16:creationId xmlns:a16="http://schemas.microsoft.com/office/drawing/2014/main" id="{00000000-0008-0000-0000-000018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85" name="TextBox 2584">
          <a:extLst>
            <a:ext uri="{FF2B5EF4-FFF2-40B4-BE49-F238E27FC236}">
              <a16:creationId xmlns:a16="http://schemas.microsoft.com/office/drawing/2014/main" id="{00000000-0008-0000-0000-000019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86" name="TextBox 2585">
          <a:extLst>
            <a:ext uri="{FF2B5EF4-FFF2-40B4-BE49-F238E27FC236}">
              <a16:creationId xmlns:a16="http://schemas.microsoft.com/office/drawing/2014/main" id="{00000000-0008-0000-0000-00001A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87" name="TextBox 2586">
          <a:extLst>
            <a:ext uri="{FF2B5EF4-FFF2-40B4-BE49-F238E27FC236}">
              <a16:creationId xmlns:a16="http://schemas.microsoft.com/office/drawing/2014/main" id="{00000000-0008-0000-0000-00001B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88" name="TextBox 2587">
          <a:extLst>
            <a:ext uri="{FF2B5EF4-FFF2-40B4-BE49-F238E27FC236}">
              <a16:creationId xmlns:a16="http://schemas.microsoft.com/office/drawing/2014/main" id="{00000000-0008-0000-0000-00001C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89" name="TextBox 2588">
          <a:extLst>
            <a:ext uri="{FF2B5EF4-FFF2-40B4-BE49-F238E27FC236}">
              <a16:creationId xmlns:a16="http://schemas.microsoft.com/office/drawing/2014/main" id="{00000000-0008-0000-0000-00001D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90" name="TextBox 2589">
          <a:extLst>
            <a:ext uri="{FF2B5EF4-FFF2-40B4-BE49-F238E27FC236}">
              <a16:creationId xmlns:a16="http://schemas.microsoft.com/office/drawing/2014/main" id="{00000000-0008-0000-0000-00001E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91" name="TextBox 2590">
          <a:extLst>
            <a:ext uri="{FF2B5EF4-FFF2-40B4-BE49-F238E27FC236}">
              <a16:creationId xmlns:a16="http://schemas.microsoft.com/office/drawing/2014/main" id="{00000000-0008-0000-0000-00001F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92" name="TextBox 2591">
          <a:extLst>
            <a:ext uri="{FF2B5EF4-FFF2-40B4-BE49-F238E27FC236}">
              <a16:creationId xmlns:a16="http://schemas.microsoft.com/office/drawing/2014/main" id="{00000000-0008-0000-0000-000020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93" name="TextBox 2592">
          <a:extLst>
            <a:ext uri="{FF2B5EF4-FFF2-40B4-BE49-F238E27FC236}">
              <a16:creationId xmlns:a16="http://schemas.microsoft.com/office/drawing/2014/main" id="{00000000-0008-0000-0000-000021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94" name="TextBox 2593">
          <a:extLst>
            <a:ext uri="{FF2B5EF4-FFF2-40B4-BE49-F238E27FC236}">
              <a16:creationId xmlns:a16="http://schemas.microsoft.com/office/drawing/2014/main" id="{00000000-0008-0000-0000-000022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95" name="TextBox 2594">
          <a:extLst>
            <a:ext uri="{FF2B5EF4-FFF2-40B4-BE49-F238E27FC236}">
              <a16:creationId xmlns:a16="http://schemas.microsoft.com/office/drawing/2014/main" id="{00000000-0008-0000-0000-000023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96" name="TextBox 2595">
          <a:extLst>
            <a:ext uri="{FF2B5EF4-FFF2-40B4-BE49-F238E27FC236}">
              <a16:creationId xmlns:a16="http://schemas.microsoft.com/office/drawing/2014/main" id="{00000000-0008-0000-0000-000024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97" name="TextBox 2596">
          <a:extLst>
            <a:ext uri="{FF2B5EF4-FFF2-40B4-BE49-F238E27FC236}">
              <a16:creationId xmlns:a16="http://schemas.microsoft.com/office/drawing/2014/main" id="{00000000-0008-0000-0000-000025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98" name="TextBox 2597">
          <a:extLst>
            <a:ext uri="{FF2B5EF4-FFF2-40B4-BE49-F238E27FC236}">
              <a16:creationId xmlns:a16="http://schemas.microsoft.com/office/drawing/2014/main" id="{00000000-0008-0000-0000-000026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599" name="TextBox 2598">
          <a:extLst>
            <a:ext uri="{FF2B5EF4-FFF2-40B4-BE49-F238E27FC236}">
              <a16:creationId xmlns:a16="http://schemas.microsoft.com/office/drawing/2014/main" id="{00000000-0008-0000-0000-000027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00" name="TextBox 2599">
          <a:extLst>
            <a:ext uri="{FF2B5EF4-FFF2-40B4-BE49-F238E27FC236}">
              <a16:creationId xmlns:a16="http://schemas.microsoft.com/office/drawing/2014/main" id="{00000000-0008-0000-0000-000028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01" name="TextBox 2600">
          <a:extLst>
            <a:ext uri="{FF2B5EF4-FFF2-40B4-BE49-F238E27FC236}">
              <a16:creationId xmlns:a16="http://schemas.microsoft.com/office/drawing/2014/main" id="{00000000-0008-0000-0000-000029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02" name="TextBox 2601">
          <a:extLst>
            <a:ext uri="{FF2B5EF4-FFF2-40B4-BE49-F238E27FC236}">
              <a16:creationId xmlns:a16="http://schemas.microsoft.com/office/drawing/2014/main" id="{00000000-0008-0000-0000-00002A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03" name="TextBox 2602">
          <a:extLst>
            <a:ext uri="{FF2B5EF4-FFF2-40B4-BE49-F238E27FC236}">
              <a16:creationId xmlns:a16="http://schemas.microsoft.com/office/drawing/2014/main" id="{00000000-0008-0000-0000-00002B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04" name="TextBox 2603">
          <a:extLst>
            <a:ext uri="{FF2B5EF4-FFF2-40B4-BE49-F238E27FC236}">
              <a16:creationId xmlns:a16="http://schemas.microsoft.com/office/drawing/2014/main" id="{00000000-0008-0000-0000-00002C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05" name="TextBox 2604">
          <a:extLst>
            <a:ext uri="{FF2B5EF4-FFF2-40B4-BE49-F238E27FC236}">
              <a16:creationId xmlns:a16="http://schemas.microsoft.com/office/drawing/2014/main" id="{00000000-0008-0000-0000-00002D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06" name="TextBox 2605">
          <a:extLst>
            <a:ext uri="{FF2B5EF4-FFF2-40B4-BE49-F238E27FC236}">
              <a16:creationId xmlns:a16="http://schemas.microsoft.com/office/drawing/2014/main" id="{00000000-0008-0000-0000-00002E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07" name="TextBox 2606">
          <a:extLst>
            <a:ext uri="{FF2B5EF4-FFF2-40B4-BE49-F238E27FC236}">
              <a16:creationId xmlns:a16="http://schemas.microsoft.com/office/drawing/2014/main" id="{00000000-0008-0000-0000-00002F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08" name="TextBox 2607">
          <a:extLst>
            <a:ext uri="{FF2B5EF4-FFF2-40B4-BE49-F238E27FC236}">
              <a16:creationId xmlns:a16="http://schemas.microsoft.com/office/drawing/2014/main" id="{00000000-0008-0000-0000-000030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09" name="TextBox 2608">
          <a:extLst>
            <a:ext uri="{FF2B5EF4-FFF2-40B4-BE49-F238E27FC236}">
              <a16:creationId xmlns:a16="http://schemas.microsoft.com/office/drawing/2014/main" id="{00000000-0008-0000-0000-000031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10" name="TextBox 2609">
          <a:extLst>
            <a:ext uri="{FF2B5EF4-FFF2-40B4-BE49-F238E27FC236}">
              <a16:creationId xmlns:a16="http://schemas.microsoft.com/office/drawing/2014/main" id="{00000000-0008-0000-0000-000032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11" name="TextBox 2610">
          <a:extLst>
            <a:ext uri="{FF2B5EF4-FFF2-40B4-BE49-F238E27FC236}">
              <a16:creationId xmlns:a16="http://schemas.microsoft.com/office/drawing/2014/main" id="{00000000-0008-0000-0000-000033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12" name="TextBox 2611">
          <a:extLst>
            <a:ext uri="{FF2B5EF4-FFF2-40B4-BE49-F238E27FC236}">
              <a16:creationId xmlns:a16="http://schemas.microsoft.com/office/drawing/2014/main" id="{00000000-0008-0000-0000-000034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13" name="TextBox 2612">
          <a:extLst>
            <a:ext uri="{FF2B5EF4-FFF2-40B4-BE49-F238E27FC236}">
              <a16:creationId xmlns:a16="http://schemas.microsoft.com/office/drawing/2014/main" id="{00000000-0008-0000-0000-000035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14" name="TextBox 2613">
          <a:extLst>
            <a:ext uri="{FF2B5EF4-FFF2-40B4-BE49-F238E27FC236}">
              <a16:creationId xmlns:a16="http://schemas.microsoft.com/office/drawing/2014/main" id="{00000000-0008-0000-0000-000036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15" name="TextBox 2614">
          <a:extLst>
            <a:ext uri="{FF2B5EF4-FFF2-40B4-BE49-F238E27FC236}">
              <a16:creationId xmlns:a16="http://schemas.microsoft.com/office/drawing/2014/main" id="{00000000-0008-0000-0000-000037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16" name="TextBox 2615">
          <a:extLst>
            <a:ext uri="{FF2B5EF4-FFF2-40B4-BE49-F238E27FC236}">
              <a16:creationId xmlns:a16="http://schemas.microsoft.com/office/drawing/2014/main" id="{00000000-0008-0000-0000-000038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17" name="TextBox 2616">
          <a:extLst>
            <a:ext uri="{FF2B5EF4-FFF2-40B4-BE49-F238E27FC236}">
              <a16:creationId xmlns:a16="http://schemas.microsoft.com/office/drawing/2014/main" id="{00000000-0008-0000-0000-000039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18" name="TextBox 2617">
          <a:extLst>
            <a:ext uri="{FF2B5EF4-FFF2-40B4-BE49-F238E27FC236}">
              <a16:creationId xmlns:a16="http://schemas.microsoft.com/office/drawing/2014/main" id="{00000000-0008-0000-0000-00003A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19" name="TextBox 2618">
          <a:extLst>
            <a:ext uri="{FF2B5EF4-FFF2-40B4-BE49-F238E27FC236}">
              <a16:creationId xmlns:a16="http://schemas.microsoft.com/office/drawing/2014/main" id="{00000000-0008-0000-0000-00003B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20" name="TextBox 2619">
          <a:extLst>
            <a:ext uri="{FF2B5EF4-FFF2-40B4-BE49-F238E27FC236}">
              <a16:creationId xmlns:a16="http://schemas.microsoft.com/office/drawing/2014/main" id="{00000000-0008-0000-0000-00003C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21" name="TextBox 2620">
          <a:extLst>
            <a:ext uri="{FF2B5EF4-FFF2-40B4-BE49-F238E27FC236}">
              <a16:creationId xmlns:a16="http://schemas.microsoft.com/office/drawing/2014/main" id="{00000000-0008-0000-0000-00003D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22" name="TextBox 2621">
          <a:extLst>
            <a:ext uri="{FF2B5EF4-FFF2-40B4-BE49-F238E27FC236}">
              <a16:creationId xmlns:a16="http://schemas.microsoft.com/office/drawing/2014/main" id="{00000000-0008-0000-0000-00003E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23" name="TextBox 2622">
          <a:extLst>
            <a:ext uri="{FF2B5EF4-FFF2-40B4-BE49-F238E27FC236}">
              <a16:creationId xmlns:a16="http://schemas.microsoft.com/office/drawing/2014/main" id="{00000000-0008-0000-0000-00003F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24" name="TextBox 2623">
          <a:extLst>
            <a:ext uri="{FF2B5EF4-FFF2-40B4-BE49-F238E27FC236}">
              <a16:creationId xmlns:a16="http://schemas.microsoft.com/office/drawing/2014/main" id="{00000000-0008-0000-0000-000040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25" name="TextBox 2624">
          <a:extLst>
            <a:ext uri="{FF2B5EF4-FFF2-40B4-BE49-F238E27FC236}">
              <a16:creationId xmlns:a16="http://schemas.microsoft.com/office/drawing/2014/main" id="{00000000-0008-0000-0000-000041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26" name="TextBox 2625">
          <a:extLst>
            <a:ext uri="{FF2B5EF4-FFF2-40B4-BE49-F238E27FC236}">
              <a16:creationId xmlns:a16="http://schemas.microsoft.com/office/drawing/2014/main" id="{00000000-0008-0000-0000-000042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27" name="TextBox 2626">
          <a:extLst>
            <a:ext uri="{FF2B5EF4-FFF2-40B4-BE49-F238E27FC236}">
              <a16:creationId xmlns:a16="http://schemas.microsoft.com/office/drawing/2014/main" id="{00000000-0008-0000-0000-000043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28" name="TextBox 2627">
          <a:extLst>
            <a:ext uri="{FF2B5EF4-FFF2-40B4-BE49-F238E27FC236}">
              <a16:creationId xmlns:a16="http://schemas.microsoft.com/office/drawing/2014/main" id="{00000000-0008-0000-0000-000044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29" name="TextBox 2628">
          <a:extLst>
            <a:ext uri="{FF2B5EF4-FFF2-40B4-BE49-F238E27FC236}">
              <a16:creationId xmlns:a16="http://schemas.microsoft.com/office/drawing/2014/main" id="{00000000-0008-0000-0000-000045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30" name="TextBox 2629">
          <a:extLst>
            <a:ext uri="{FF2B5EF4-FFF2-40B4-BE49-F238E27FC236}">
              <a16:creationId xmlns:a16="http://schemas.microsoft.com/office/drawing/2014/main" id="{00000000-0008-0000-0000-000046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31" name="TextBox 2630">
          <a:extLst>
            <a:ext uri="{FF2B5EF4-FFF2-40B4-BE49-F238E27FC236}">
              <a16:creationId xmlns:a16="http://schemas.microsoft.com/office/drawing/2014/main" id="{00000000-0008-0000-0000-000047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32" name="TextBox 2631">
          <a:extLst>
            <a:ext uri="{FF2B5EF4-FFF2-40B4-BE49-F238E27FC236}">
              <a16:creationId xmlns:a16="http://schemas.microsoft.com/office/drawing/2014/main" id="{00000000-0008-0000-0000-000048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33" name="TextBox 2632">
          <a:extLst>
            <a:ext uri="{FF2B5EF4-FFF2-40B4-BE49-F238E27FC236}">
              <a16:creationId xmlns:a16="http://schemas.microsoft.com/office/drawing/2014/main" id="{00000000-0008-0000-0000-000049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34" name="TextBox 2633">
          <a:extLst>
            <a:ext uri="{FF2B5EF4-FFF2-40B4-BE49-F238E27FC236}">
              <a16:creationId xmlns:a16="http://schemas.microsoft.com/office/drawing/2014/main" id="{00000000-0008-0000-0000-00004A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35" name="TextBox 2634">
          <a:extLst>
            <a:ext uri="{FF2B5EF4-FFF2-40B4-BE49-F238E27FC236}">
              <a16:creationId xmlns:a16="http://schemas.microsoft.com/office/drawing/2014/main" id="{00000000-0008-0000-0000-00004B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36" name="TextBox 2635">
          <a:extLst>
            <a:ext uri="{FF2B5EF4-FFF2-40B4-BE49-F238E27FC236}">
              <a16:creationId xmlns:a16="http://schemas.microsoft.com/office/drawing/2014/main" id="{00000000-0008-0000-0000-00004C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37" name="TextBox 2636">
          <a:extLst>
            <a:ext uri="{FF2B5EF4-FFF2-40B4-BE49-F238E27FC236}">
              <a16:creationId xmlns:a16="http://schemas.microsoft.com/office/drawing/2014/main" id="{00000000-0008-0000-0000-00004D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38" name="TextBox 2637">
          <a:extLst>
            <a:ext uri="{FF2B5EF4-FFF2-40B4-BE49-F238E27FC236}">
              <a16:creationId xmlns:a16="http://schemas.microsoft.com/office/drawing/2014/main" id="{00000000-0008-0000-0000-00004E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39" name="TextBox 2638">
          <a:extLst>
            <a:ext uri="{FF2B5EF4-FFF2-40B4-BE49-F238E27FC236}">
              <a16:creationId xmlns:a16="http://schemas.microsoft.com/office/drawing/2014/main" id="{00000000-0008-0000-0000-00004F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40" name="TextBox 2639">
          <a:extLst>
            <a:ext uri="{FF2B5EF4-FFF2-40B4-BE49-F238E27FC236}">
              <a16:creationId xmlns:a16="http://schemas.microsoft.com/office/drawing/2014/main" id="{00000000-0008-0000-0000-000050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41" name="TextBox 2640">
          <a:extLst>
            <a:ext uri="{FF2B5EF4-FFF2-40B4-BE49-F238E27FC236}">
              <a16:creationId xmlns:a16="http://schemas.microsoft.com/office/drawing/2014/main" id="{00000000-0008-0000-0000-000051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42" name="TextBox 2641">
          <a:extLst>
            <a:ext uri="{FF2B5EF4-FFF2-40B4-BE49-F238E27FC236}">
              <a16:creationId xmlns:a16="http://schemas.microsoft.com/office/drawing/2014/main" id="{00000000-0008-0000-0000-000052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43" name="TextBox 2642">
          <a:extLst>
            <a:ext uri="{FF2B5EF4-FFF2-40B4-BE49-F238E27FC236}">
              <a16:creationId xmlns:a16="http://schemas.microsoft.com/office/drawing/2014/main" id="{00000000-0008-0000-0000-000053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44" name="TextBox 2643">
          <a:extLst>
            <a:ext uri="{FF2B5EF4-FFF2-40B4-BE49-F238E27FC236}">
              <a16:creationId xmlns:a16="http://schemas.microsoft.com/office/drawing/2014/main" id="{00000000-0008-0000-0000-000054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45" name="TextBox 2644">
          <a:extLst>
            <a:ext uri="{FF2B5EF4-FFF2-40B4-BE49-F238E27FC236}">
              <a16:creationId xmlns:a16="http://schemas.microsoft.com/office/drawing/2014/main" id="{00000000-0008-0000-0000-000055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46" name="TextBox 2645">
          <a:extLst>
            <a:ext uri="{FF2B5EF4-FFF2-40B4-BE49-F238E27FC236}">
              <a16:creationId xmlns:a16="http://schemas.microsoft.com/office/drawing/2014/main" id="{00000000-0008-0000-0000-000056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47" name="TextBox 2646">
          <a:extLst>
            <a:ext uri="{FF2B5EF4-FFF2-40B4-BE49-F238E27FC236}">
              <a16:creationId xmlns:a16="http://schemas.microsoft.com/office/drawing/2014/main" id="{00000000-0008-0000-0000-000057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48" name="TextBox 2647">
          <a:extLst>
            <a:ext uri="{FF2B5EF4-FFF2-40B4-BE49-F238E27FC236}">
              <a16:creationId xmlns:a16="http://schemas.microsoft.com/office/drawing/2014/main" id="{00000000-0008-0000-0000-000058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49" name="TextBox 2648">
          <a:extLst>
            <a:ext uri="{FF2B5EF4-FFF2-40B4-BE49-F238E27FC236}">
              <a16:creationId xmlns:a16="http://schemas.microsoft.com/office/drawing/2014/main" id="{00000000-0008-0000-0000-000059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50" name="TextBox 2649">
          <a:extLst>
            <a:ext uri="{FF2B5EF4-FFF2-40B4-BE49-F238E27FC236}">
              <a16:creationId xmlns:a16="http://schemas.microsoft.com/office/drawing/2014/main" id="{00000000-0008-0000-0000-00005A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51" name="TextBox 2650">
          <a:extLst>
            <a:ext uri="{FF2B5EF4-FFF2-40B4-BE49-F238E27FC236}">
              <a16:creationId xmlns:a16="http://schemas.microsoft.com/office/drawing/2014/main" id="{00000000-0008-0000-0000-00005B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52" name="TextBox 2651">
          <a:extLst>
            <a:ext uri="{FF2B5EF4-FFF2-40B4-BE49-F238E27FC236}">
              <a16:creationId xmlns:a16="http://schemas.microsoft.com/office/drawing/2014/main" id="{00000000-0008-0000-0000-00005C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53" name="TextBox 2652">
          <a:extLst>
            <a:ext uri="{FF2B5EF4-FFF2-40B4-BE49-F238E27FC236}">
              <a16:creationId xmlns:a16="http://schemas.microsoft.com/office/drawing/2014/main" id="{00000000-0008-0000-0000-00005D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54" name="TextBox 2653">
          <a:extLst>
            <a:ext uri="{FF2B5EF4-FFF2-40B4-BE49-F238E27FC236}">
              <a16:creationId xmlns:a16="http://schemas.microsoft.com/office/drawing/2014/main" id="{00000000-0008-0000-0000-00005E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55" name="TextBox 2654">
          <a:extLst>
            <a:ext uri="{FF2B5EF4-FFF2-40B4-BE49-F238E27FC236}">
              <a16:creationId xmlns:a16="http://schemas.microsoft.com/office/drawing/2014/main" id="{00000000-0008-0000-0000-00005F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56" name="TextBox 2655">
          <a:extLst>
            <a:ext uri="{FF2B5EF4-FFF2-40B4-BE49-F238E27FC236}">
              <a16:creationId xmlns:a16="http://schemas.microsoft.com/office/drawing/2014/main" id="{00000000-0008-0000-0000-000060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57" name="TextBox 2656">
          <a:extLst>
            <a:ext uri="{FF2B5EF4-FFF2-40B4-BE49-F238E27FC236}">
              <a16:creationId xmlns:a16="http://schemas.microsoft.com/office/drawing/2014/main" id="{00000000-0008-0000-0000-000061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58" name="TextBox 2657">
          <a:extLst>
            <a:ext uri="{FF2B5EF4-FFF2-40B4-BE49-F238E27FC236}">
              <a16:creationId xmlns:a16="http://schemas.microsoft.com/office/drawing/2014/main" id="{00000000-0008-0000-0000-000062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59" name="TextBox 2658">
          <a:extLst>
            <a:ext uri="{FF2B5EF4-FFF2-40B4-BE49-F238E27FC236}">
              <a16:creationId xmlns:a16="http://schemas.microsoft.com/office/drawing/2014/main" id="{00000000-0008-0000-0000-000063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60" name="TextBox 2659">
          <a:extLst>
            <a:ext uri="{FF2B5EF4-FFF2-40B4-BE49-F238E27FC236}">
              <a16:creationId xmlns:a16="http://schemas.microsoft.com/office/drawing/2014/main" id="{00000000-0008-0000-0000-000064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61" name="TextBox 2660">
          <a:extLst>
            <a:ext uri="{FF2B5EF4-FFF2-40B4-BE49-F238E27FC236}">
              <a16:creationId xmlns:a16="http://schemas.microsoft.com/office/drawing/2014/main" id="{00000000-0008-0000-0000-000065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62" name="TextBox 2661">
          <a:extLst>
            <a:ext uri="{FF2B5EF4-FFF2-40B4-BE49-F238E27FC236}">
              <a16:creationId xmlns:a16="http://schemas.microsoft.com/office/drawing/2014/main" id="{00000000-0008-0000-0000-000066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63" name="TextBox 2662">
          <a:extLst>
            <a:ext uri="{FF2B5EF4-FFF2-40B4-BE49-F238E27FC236}">
              <a16:creationId xmlns:a16="http://schemas.microsoft.com/office/drawing/2014/main" id="{00000000-0008-0000-0000-000067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64" name="TextBox 2663">
          <a:extLst>
            <a:ext uri="{FF2B5EF4-FFF2-40B4-BE49-F238E27FC236}">
              <a16:creationId xmlns:a16="http://schemas.microsoft.com/office/drawing/2014/main" id="{00000000-0008-0000-0000-000068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65" name="TextBox 2664">
          <a:extLst>
            <a:ext uri="{FF2B5EF4-FFF2-40B4-BE49-F238E27FC236}">
              <a16:creationId xmlns:a16="http://schemas.microsoft.com/office/drawing/2014/main" id="{00000000-0008-0000-0000-000069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66" name="TextBox 2665">
          <a:extLst>
            <a:ext uri="{FF2B5EF4-FFF2-40B4-BE49-F238E27FC236}">
              <a16:creationId xmlns:a16="http://schemas.microsoft.com/office/drawing/2014/main" id="{00000000-0008-0000-0000-00006A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2667" name="TextBox 2666">
          <a:extLst>
            <a:ext uri="{FF2B5EF4-FFF2-40B4-BE49-F238E27FC236}">
              <a16:creationId xmlns:a16="http://schemas.microsoft.com/office/drawing/2014/main" id="{00000000-0008-0000-0000-00006B0A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668" name="TextBox 2667">
          <a:extLst>
            <a:ext uri="{FF2B5EF4-FFF2-40B4-BE49-F238E27FC236}">
              <a16:creationId xmlns:a16="http://schemas.microsoft.com/office/drawing/2014/main" id="{00000000-0008-0000-0000-00006C0A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669" name="TextBox 2668">
          <a:extLst>
            <a:ext uri="{FF2B5EF4-FFF2-40B4-BE49-F238E27FC236}">
              <a16:creationId xmlns:a16="http://schemas.microsoft.com/office/drawing/2014/main" id="{00000000-0008-0000-0000-00006D0A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670" name="TextBox 2669">
          <a:extLst>
            <a:ext uri="{FF2B5EF4-FFF2-40B4-BE49-F238E27FC236}">
              <a16:creationId xmlns:a16="http://schemas.microsoft.com/office/drawing/2014/main" id="{00000000-0008-0000-0000-00006E0A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671" name="TextBox 2670">
          <a:extLst>
            <a:ext uri="{FF2B5EF4-FFF2-40B4-BE49-F238E27FC236}">
              <a16:creationId xmlns:a16="http://schemas.microsoft.com/office/drawing/2014/main" id="{00000000-0008-0000-0000-00006F0A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672" name="TextBox 2671">
          <a:extLst>
            <a:ext uri="{FF2B5EF4-FFF2-40B4-BE49-F238E27FC236}">
              <a16:creationId xmlns:a16="http://schemas.microsoft.com/office/drawing/2014/main" id="{00000000-0008-0000-0000-0000700A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673" name="TextBox 2672">
          <a:extLst>
            <a:ext uri="{FF2B5EF4-FFF2-40B4-BE49-F238E27FC236}">
              <a16:creationId xmlns:a16="http://schemas.microsoft.com/office/drawing/2014/main" id="{00000000-0008-0000-0000-0000710A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674" name="TextBox 2673">
          <a:extLst>
            <a:ext uri="{FF2B5EF4-FFF2-40B4-BE49-F238E27FC236}">
              <a16:creationId xmlns:a16="http://schemas.microsoft.com/office/drawing/2014/main" id="{00000000-0008-0000-0000-0000720A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675" name="TextBox 2674">
          <a:extLst>
            <a:ext uri="{FF2B5EF4-FFF2-40B4-BE49-F238E27FC236}">
              <a16:creationId xmlns:a16="http://schemas.microsoft.com/office/drawing/2014/main" id="{00000000-0008-0000-0000-0000730A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676" name="TextBox 2675">
          <a:extLst>
            <a:ext uri="{FF2B5EF4-FFF2-40B4-BE49-F238E27FC236}">
              <a16:creationId xmlns:a16="http://schemas.microsoft.com/office/drawing/2014/main" id="{00000000-0008-0000-0000-0000740A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677" name="TextBox 2676">
          <a:extLst>
            <a:ext uri="{FF2B5EF4-FFF2-40B4-BE49-F238E27FC236}">
              <a16:creationId xmlns:a16="http://schemas.microsoft.com/office/drawing/2014/main" id="{00000000-0008-0000-0000-0000750A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678" name="TextBox 2677">
          <a:extLst>
            <a:ext uri="{FF2B5EF4-FFF2-40B4-BE49-F238E27FC236}">
              <a16:creationId xmlns:a16="http://schemas.microsoft.com/office/drawing/2014/main" id="{00000000-0008-0000-0000-0000760A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805815</xdr:colOff>
      <xdr:row>3</xdr:row>
      <xdr:rowOff>0</xdr:rowOff>
    </xdr:from>
    <xdr:ext cx="192428" cy="278089"/>
    <xdr:sp macro="" textlink="">
      <xdr:nvSpPr>
        <xdr:cNvPr id="2679" name="TextBox 2678">
          <a:extLst>
            <a:ext uri="{FF2B5EF4-FFF2-40B4-BE49-F238E27FC236}">
              <a16:creationId xmlns:a16="http://schemas.microsoft.com/office/drawing/2014/main" id="{00000000-0008-0000-0000-0000770A0000}"/>
            </a:ext>
          </a:extLst>
        </xdr:cNvPr>
        <xdr:cNvSpPr txBox="1"/>
      </xdr:nvSpPr>
      <xdr:spPr>
        <a:xfrm>
          <a:off x="935355"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2680" name="TextBox 2679">
          <a:extLst>
            <a:ext uri="{FF2B5EF4-FFF2-40B4-BE49-F238E27FC236}">
              <a16:creationId xmlns:a16="http://schemas.microsoft.com/office/drawing/2014/main" id="{00000000-0008-0000-0000-0000780A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2681" name="TextBox 2680">
          <a:extLst>
            <a:ext uri="{FF2B5EF4-FFF2-40B4-BE49-F238E27FC236}">
              <a16:creationId xmlns:a16="http://schemas.microsoft.com/office/drawing/2014/main" id="{00000000-0008-0000-0000-0000790A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2682" name="TextBox 2681">
          <a:extLst>
            <a:ext uri="{FF2B5EF4-FFF2-40B4-BE49-F238E27FC236}">
              <a16:creationId xmlns:a16="http://schemas.microsoft.com/office/drawing/2014/main" id="{00000000-0008-0000-0000-00007A0A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2683" name="TextBox 2682">
          <a:extLst>
            <a:ext uri="{FF2B5EF4-FFF2-40B4-BE49-F238E27FC236}">
              <a16:creationId xmlns:a16="http://schemas.microsoft.com/office/drawing/2014/main" id="{00000000-0008-0000-0000-00007B0A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684" name="TextBox 2683">
          <a:extLst>
            <a:ext uri="{FF2B5EF4-FFF2-40B4-BE49-F238E27FC236}">
              <a16:creationId xmlns:a16="http://schemas.microsoft.com/office/drawing/2014/main" id="{00000000-0008-0000-0000-00007C0A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685" name="TextBox 2684">
          <a:extLst>
            <a:ext uri="{FF2B5EF4-FFF2-40B4-BE49-F238E27FC236}">
              <a16:creationId xmlns:a16="http://schemas.microsoft.com/office/drawing/2014/main" id="{00000000-0008-0000-0000-00007D0A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686" name="TextBox 2685">
          <a:extLst>
            <a:ext uri="{FF2B5EF4-FFF2-40B4-BE49-F238E27FC236}">
              <a16:creationId xmlns:a16="http://schemas.microsoft.com/office/drawing/2014/main" id="{00000000-0008-0000-0000-00007E0A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2687" name="TextBox 2686">
          <a:extLst>
            <a:ext uri="{FF2B5EF4-FFF2-40B4-BE49-F238E27FC236}">
              <a16:creationId xmlns:a16="http://schemas.microsoft.com/office/drawing/2014/main" id="{00000000-0008-0000-0000-00007F0A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688" name="TextBox 2687">
          <a:extLst>
            <a:ext uri="{FF2B5EF4-FFF2-40B4-BE49-F238E27FC236}">
              <a16:creationId xmlns:a16="http://schemas.microsoft.com/office/drawing/2014/main" id="{00000000-0008-0000-0000-0000800A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689" name="TextBox 2688">
          <a:extLst>
            <a:ext uri="{FF2B5EF4-FFF2-40B4-BE49-F238E27FC236}">
              <a16:creationId xmlns:a16="http://schemas.microsoft.com/office/drawing/2014/main" id="{00000000-0008-0000-0000-0000810A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690" name="TextBox 2689">
          <a:extLst>
            <a:ext uri="{FF2B5EF4-FFF2-40B4-BE49-F238E27FC236}">
              <a16:creationId xmlns:a16="http://schemas.microsoft.com/office/drawing/2014/main" id="{00000000-0008-0000-0000-0000820A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691" name="TextBox 2690">
          <a:extLst>
            <a:ext uri="{FF2B5EF4-FFF2-40B4-BE49-F238E27FC236}">
              <a16:creationId xmlns:a16="http://schemas.microsoft.com/office/drawing/2014/main" id="{00000000-0008-0000-0000-0000830A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692" name="TextBox 2691">
          <a:extLst>
            <a:ext uri="{FF2B5EF4-FFF2-40B4-BE49-F238E27FC236}">
              <a16:creationId xmlns:a16="http://schemas.microsoft.com/office/drawing/2014/main" id="{00000000-0008-0000-0000-0000840A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693" name="TextBox 2692">
          <a:extLst>
            <a:ext uri="{FF2B5EF4-FFF2-40B4-BE49-F238E27FC236}">
              <a16:creationId xmlns:a16="http://schemas.microsoft.com/office/drawing/2014/main" id="{00000000-0008-0000-0000-0000850A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694" name="TextBox 2693">
          <a:extLst>
            <a:ext uri="{FF2B5EF4-FFF2-40B4-BE49-F238E27FC236}">
              <a16:creationId xmlns:a16="http://schemas.microsoft.com/office/drawing/2014/main" id="{00000000-0008-0000-0000-0000860A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695" name="TextBox 2694">
          <a:extLst>
            <a:ext uri="{FF2B5EF4-FFF2-40B4-BE49-F238E27FC236}">
              <a16:creationId xmlns:a16="http://schemas.microsoft.com/office/drawing/2014/main" id="{00000000-0008-0000-0000-0000870A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696" name="TextBox 2695">
          <a:extLst>
            <a:ext uri="{FF2B5EF4-FFF2-40B4-BE49-F238E27FC236}">
              <a16:creationId xmlns:a16="http://schemas.microsoft.com/office/drawing/2014/main" id="{00000000-0008-0000-0000-0000880A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697" name="TextBox 2696">
          <a:extLst>
            <a:ext uri="{FF2B5EF4-FFF2-40B4-BE49-F238E27FC236}">
              <a16:creationId xmlns:a16="http://schemas.microsoft.com/office/drawing/2014/main" id="{00000000-0008-0000-0000-0000890A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698" name="TextBox 2697">
          <a:extLst>
            <a:ext uri="{FF2B5EF4-FFF2-40B4-BE49-F238E27FC236}">
              <a16:creationId xmlns:a16="http://schemas.microsoft.com/office/drawing/2014/main" id="{00000000-0008-0000-0000-00008A0A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699" name="TextBox 2698">
          <a:extLst>
            <a:ext uri="{FF2B5EF4-FFF2-40B4-BE49-F238E27FC236}">
              <a16:creationId xmlns:a16="http://schemas.microsoft.com/office/drawing/2014/main" id="{00000000-0008-0000-0000-00008B0A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700" name="TextBox 2699">
          <a:extLst>
            <a:ext uri="{FF2B5EF4-FFF2-40B4-BE49-F238E27FC236}">
              <a16:creationId xmlns:a16="http://schemas.microsoft.com/office/drawing/2014/main" id="{00000000-0008-0000-0000-00008C0A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701" name="TextBox 2700">
          <a:extLst>
            <a:ext uri="{FF2B5EF4-FFF2-40B4-BE49-F238E27FC236}">
              <a16:creationId xmlns:a16="http://schemas.microsoft.com/office/drawing/2014/main" id="{00000000-0008-0000-0000-00008D0A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702" name="TextBox 2701">
          <a:extLst>
            <a:ext uri="{FF2B5EF4-FFF2-40B4-BE49-F238E27FC236}">
              <a16:creationId xmlns:a16="http://schemas.microsoft.com/office/drawing/2014/main" id="{00000000-0008-0000-0000-00008E0A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3</xdr:row>
      <xdr:rowOff>0</xdr:rowOff>
    </xdr:from>
    <xdr:ext cx="184731" cy="278089"/>
    <xdr:sp macro="" textlink="">
      <xdr:nvSpPr>
        <xdr:cNvPr id="2703" name="TextBox 2702">
          <a:extLst>
            <a:ext uri="{FF2B5EF4-FFF2-40B4-BE49-F238E27FC236}">
              <a16:creationId xmlns:a16="http://schemas.microsoft.com/office/drawing/2014/main" id="{00000000-0008-0000-0000-00008F0A0000}"/>
            </a:ext>
          </a:extLst>
        </xdr:cNvPr>
        <xdr:cNvSpPr txBox="1"/>
      </xdr:nvSpPr>
      <xdr:spPr>
        <a:xfrm>
          <a:off x="2491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04" name="TextBox 2703">
          <a:extLst>
            <a:ext uri="{FF2B5EF4-FFF2-40B4-BE49-F238E27FC236}">
              <a16:creationId xmlns:a16="http://schemas.microsoft.com/office/drawing/2014/main" id="{00000000-0008-0000-0000-000090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05" name="TextBox 2704">
          <a:extLst>
            <a:ext uri="{FF2B5EF4-FFF2-40B4-BE49-F238E27FC236}">
              <a16:creationId xmlns:a16="http://schemas.microsoft.com/office/drawing/2014/main" id="{00000000-0008-0000-0000-000091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06" name="TextBox 2705">
          <a:extLst>
            <a:ext uri="{FF2B5EF4-FFF2-40B4-BE49-F238E27FC236}">
              <a16:creationId xmlns:a16="http://schemas.microsoft.com/office/drawing/2014/main" id="{00000000-0008-0000-0000-000092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07" name="TextBox 2706">
          <a:extLst>
            <a:ext uri="{FF2B5EF4-FFF2-40B4-BE49-F238E27FC236}">
              <a16:creationId xmlns:a16="http://schemas.microsoft.com/office/drawing/2014/main" id="{00000000-0008-0000-0000-000093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08" name="TextBox 2707">
          <a:extLst>
            <a:ext uri="{FF2B5EF4-FFF2-40B4-BE49-F238E27FC236}">
              <a16:creationId xmlns:a16="http://schemas.microsoft.com/office/drawing/2014/main" id="{00000000-0008-0000-0000-000094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09" name="TextBox 2708">
          <a:extLst>
            <a:ext uri="{FF2B5EF4-FFF2-40B4-BE49-F238E27FC236}">
              <a16:creationId xmlns:a16="http://schemas.microsoft.com/office/drawing/2014/main" id="{00000000-0008-0000-0000-000095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10" name="TextBox 2709">
          <a:extLst>
            <a:ext uri="{FF2B5EF4-FFF2-40B4-BE49-F238E27FC236}">
              <a16:creationId xmlns:a16="http://schemas.microsoft.com/office/drawing/2014/main" id="{00000000-0008-0000-0000-000096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11" name="TextBox 2710">
          <a:extLst>
            <a:ext uri="{FF2B5EF4-FFF2-40B4-BE49-F238E27FC236}">
              <a16:creationId xmlns:a16="http://schemas.microsoft.com/office/drawing/2014/main" id="{00000000-0008-0000-0000-000097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12" name="TextBox 2711">
          <a:extLst>
            <a:ext uri="{FF2B5EF4-FFF2-40B4-BE49-F238E27FC236}">
              <a16:creationId xmlns:a16="http://schemas.microsoft.com/office/drawing/2014/main" id="{00000000-0008-0000-0000-000098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13" name="TextBox 2712">
          <a:extLst>
            <a:ext uri="{FF2B5EF4-FFF2-40B4-BE49-F238E27FC236}">
              <a16:creationId xmlns:a16="http://schemas.microsoft.com/office/drawing/2014/main" id="{00000000-0008-0000-0000-000099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14" name="TextBox 2713">
          <a:extLst>
            <a:ext uri="{FF2B5EF4-FFF2-40B4-BE49-F238E27FC236}">
              <a16:creationId xmlns:a16="http://schemas.microsoft.com/office/drawing/2014/main" id="{00000000-0008-0000-0000-00009A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15" name="TextBox 2714">
          <a:extLst>
            <a:ext uri="{FF2B5EF4-FFF2-40B4-BE49-F238E27FC236}">
              <a16:creationId xmlns:a16="http://schemas.microsoft.com/office/drawing/2014/main" id="{00000000-0008-0000-0000-00009B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16" name="TextBox 2715">
          <a:extLst>
            <a:ext uri="{FF2B5EF4-FFF2-40B4-BE49-F238E27FC236}">
              <a16:creationId xmlns:a16="http://schemas.microsoft.com/office/drawing/2014/main" id="{00000000-0008-0000-0000-00009C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17" name="TextBox 2716">
          <a:extLst>
            <a:ext uri="{FF2B5EF4-FFF2-40B4-BE49-F238E27FC236}">
              <a16:creationId xmlns:a16="http://schemas.microsoft.com/office/drawing/2014/main" id="{00000000-0008-0000-0000-00009D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18" name="TextBox 2717">
          <a:extLst>
            <a:ext uri="{FF2B5EF4-FFF2-40B4-BE49-F238E27FC236}">
              <a16:creationId xmlns:a16="http://schemas.microsoft.com/office/drawing/2014/main" id="{00000000-0008-0000-0000-00009E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19" name="TextBox 2718">
          <a:extLst>
            <a:ext uri="{FF2B5EF4-FFF2-40B4-BE49-F238E27FC236}">
              <a16:creationId xmlns:a16="http://schemas.microsoft.com/office/drawing/2014/main" id="{00000000-0008-0000-0000-00009F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20" name="TextBox 2719">
          <a:extLst>
            <a:ext uri="{FF2B5EF4-FFF2-40B4-BE49-F238E27FC236}">
              <a16:creationId xmlns:a16="http://schemas.microsoft.com/office/drawing/2014/main" id="{00000000-0008-0000-0000-0000A0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21" name="TextBox 2720">
          <a:extLst>
            <a:ext uri="{FF2B5EF4-FFF2-40B4-BE49-F238E27FC236}">
              <a16:creationId xmlns:a16="http://schemas.microsoft.com/office/drawing/2014/main" id="{00000000-0008-0000-0000-0000A1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22" name="TextBox 2721">
          <a:extLst>
            <a:ext uri="{FF2B5EF4-FFF2-40B4-BE49-F238E27FC236}">
              <a16:creationId xmlns:a16="http://schemas.microsoft.com/office/drawing/2014/main" id="{00000000-0008-0000-0000-0000A2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23" name="TextBox 2722">
          <a:extLst>
            <a:ext uri="{FF2B5EF4-FFF2-40B4-BE49-F238E27FC236}">
              <a16:creationId xmlns:a16="http://schemas.microsoft.com/office/drawing/2014/main" id="{00000000-0008-0000-0000-0000A3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24" name="TextBox 2723">
          <a:extLst>
            <a:ext uri="{FF2B5EF4-FFF2-40B4-BE49-F238E27FC236}">
              <a16:creationId xmlns:a16="http://schemas.microsoft.com/office/drawing/2014/main" id="{00000000-0008-0000-0000-0000A4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25" name="TextBox 2724">
          <a:extLst>
            <a:ext uri="{FF2B5EF4-FFF2-40B4-BE49-F238E27FC236}">
              <a16:creationId xmlns:a16="http://schemas.microsoft.com/office/drawing/2014/main" id="{00000000-0008-0000-0000-0000A5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26" name="TextBox 2725">
          <a:extLst>
            <a:ext uri="{FF2B5EF4-FFF2-40B4-BE49-F238E27FC236}">
              <a16:creationId xmlns:a16="http://schemas.microsoft.com/office/drawing/2014/main" id="{00000000-0008-0000-0000-0000A6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27" name="TextBox 2726">
          <a:extLst>
            <a:ext uri="{FF2B5EF4-FFF2-40B4-BE49-F238E27FC236}">
              <a16:creationId xmlns:a16="http://schemas.microsoft.com/office/drawing/2014/main" id="{00000000-0008-0000-0000-0000A7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28" name="TextBox 2727">
          <a:extLst>
            <a:ext uri="{FF2B5EF4-FFF2-40B4-BE49-F238E27FC236}">
              <a16:creationId xmlns:a16="http://schemas.microsoft.com/office/drawing/2014/main" id="{00000000-0008-0000-0000-0000A8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29" name="TextBox 2728">
          <a:extLst>
            <a:ext uri="{FF2B5EF4-FFF2-40B4-BE49-F238E27FC236}">
              <a16:creationId xmlns:a16="http://schemas.microsoft.com/office/drawing/2014/main" id="{00000000-0008-0000-0000-0000A9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30" name="TextBox 2729">
          <a:extLst>
            <a:ext uri="{FF2B5EF4-FFF2-40B4-BE49-F238E27FC236}">
              <a16:creationId xmlns:a16="http://schemas.microsoft.com/office/drawing/2014/main" id="{00000000-0008-0000-0000-0000AA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31" name="TextBox 2730">
          <a:extLst>
            <a:ext uri="{FF2B5EF4-FFF2-40B4-BE49-F238E27FC236}">
              <a16:creationId xmlns:a16="http://schemas.microsoft.com/office/drawing/2014/main" id="{00000000-0008-0000-0000-0000AB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32" name="TextBox 2731">
          <a:extLst>
            <a:ext uri="{FF2B5EF4-FFF2-40B4-BE49-F238E27FC236}">
              <a16:creationId xmlns:a16="http://schemas.microsoft.com/office/drawing/2014/main" id="{00000000-0008-0000-0000-0000AC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33" name="TextBox 2732">
          <a:extLst>
            <a:ext uri="{FF2B5EF4-FFF2-40B4-BE49-F238E27FC236}">
              <a16:creationId xmlns:a16="http://schemas.microsoft.com/office/drawing/2014/main" id="{00000000-0008-0000-0000-0000AD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34" name="TextBox 2733">
          <a:extLst>
            <a:ext uri="{FF2B5EF4-FFF2-40B4-BE49-F238E27FC236}">
              <a16:creationId xmlns:a16="http://schemas.microsoft.com/office/drawing/2014/main" id="{00000000-0008-0000-0000-0000AE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0</xdr:colOff>
      <xdr:row>3</xdr:row>
      <xdr:rowOff>0</xdr:rowOff>
    </xdr:from>
    <xdr:ext cx="184731" cy="278089"/>
    <xdr:sp macro="" textlink="">
      <xdr:nvSpPr>
        <xdr:cNvPr id="2735" name="TextBox 2734">
          <a:extLst>
            <a:ext uri="{FF2B5EF4-FFF2-40B4-BE49-F238E27FC236}">
              <a16:creationId xmlns:a16="http://schemas.microsoft.com/office/drawing/2014/main" id="{00000000-0008-0000-0000-0000AF0A0000}"/>
            </a:ext>
          </a:extLst>
        </xdr:cNvPr>
        <xdr:cNvSpPr txBox="1"/>
      </xdr:nvSpPr>
      <xdr:spPr>
        <a:xfrm>
          <a:off x="937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36" name="TextBox 2735">
          <a:extLst>
            <a:ext uri="{FF2B5EF4-FFF2-40B4-BE49-F238E27FC236}">
              <a16:creationId xmlns:a16="http://schemas.microsoft.com/office/drawing/2014/main" id="{00000000-0008-0000-0000-0000B0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37" name="TextBox 2736">
          <a:extLst>
            <a:ext uri="{FF2B5EF4-FFF2-40B4-BE49-F238E27FC236}">
              <a16:creationId xmlns:a16="http://schemas.microsoft.com/office/drawing/2014/main" id="{00000000-0008-0000-0000-0000B1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38" name="TextBox 2737">
          <a:extLst>
            <a:ext uri="{FF2B5EF4-FFF2-40B4-BE49-F238E27FC236}">
              <a16:creationId xmlns:a16="http://schemas.microsoft.com/office/drawing/2014/main" id="{00000000-0008-0000-0000-0000B2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39" name="TextBox 2738">
          <a:extLst>
            <a:ext uri="{FF2B5EF4-FFF2-40B4-BE49-F238E27FC236}">
              <a16:creationId xmlns:a16="http://schemas.microsoft.com/office/drawing/2014/main" id="{00000000-0008-0000-0000-0000B3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40" name="TextBox 2739">
          <a:extLst>
            <a:ext uri="{FF2B5EF4-FFF2-40B4-BE49-F238E27FC236}">
              <a16:creationId xmlns:a16="http://schemas.microsoft.com/office/drawing/2014/main" id="{00000000-0008-0000-0000-0000B4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41" name="TextBox 2740">
          <a:extLst>
            <a:ext uri="{FF2B5EF4-FFF2-40B4-BE49-F238E27FC236}">
              <a16:creationId xmlns:a16="http://schemas.microsoft.com/office/drawing/2014/main" id="{00000000-0008-0000-0000-0000B5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42" name="TextBox 2741">
          <a:extLst>
            <a:ext uri="{FF2B5EF4-FFF2-40B4-BE49-F238E27FC236}">
              <a16:creationId xmlns:a16="http://schemas.microsoft.com/office/drawing/2014/main" id="{00000000-0008-0000-0000-0000B6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43" name="TextBox 2742">
          <a:extLst>
            <a:ext uri="{FF2B5EF4-FFF2-40B4-BE49-F238E27FC236}">
              <a16:creationId xmlns:a16="http://schemas.microsoft.com/office/drawing/2014/main" id="{00000000-0008-0000-0000-0000B7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44" name="TextBox 2743">
          <a:extLst>
            <a:ext uri="{FF2B5EF4-FFF2-40B4-BE49-F238E27FC236}">
              <a16:creationId xmlns:a16="http://schemas.microsoft.com/office/drawing/2014/main" id="{00000000-0008-0000-0000-0000B8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45" name="TextBox 2744">
          <a:extLst>
            <a:ext uri="{FF2B5EF4-FFF2-40B4-BE49-F238E27FC236}">
              <a16:creationId xmlns:a16="http://schemas.microsoft.com/office/drawing/2014/main" id="{00000000-0008-0000-0000-0000B9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46" name="TextBox 2745">
          <a:extLst>
            <a:ext uri="{FF2B5EF4-FFF2-40B4-BE49-F238E27FC236}">
              <a16:creationId xmlns:a16="http://schemas.microsoft.com/office/drawing/2014/main" id="{00000000-0008-0000-0000-0000BA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47" name="TextBox 2746">
          <a:extLst>
            <a:ext uri="{FF2B5EF4-FFF2-40B4-BE49-F238E27FC236}">
              <a16:creationId xmlns:a16="http://schemas.microsoft.com/office/drawing/2014/main" id="{00000000-0008-0000-0000-0000BB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48" name="TextBox 2747">
          <a:extLst>
            <a:ext uri="{FF2B5EF4-FFF2-40B4-BE49-F238E27FC236}">
              <a16:creationId xmlns:a16="http://schemas.microsoft.com/office/drawing/2014/main" id="{00000000-0008-0000-0000-0000BC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49" name="TextBox 2748">
          <a:extLst>
            <a:ext uri="{FF2B5EF4-FFF2-40B4-BE49-F238E27FC236}">
              <a16:creationId xmlns:a16="http://schemas.microsoft.com/office/drawing/2014/main" id="{00000000-0008-0000-0000-0000BD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50" name="TextBox 2749">
          <a:extLst>
            <a:ext uri="{FF2B5EF4-FFF2-40B4-BE49-F238E27FC236}">
              <a16:creationId xmlns:a16="http://schemas.microsoft.com/office/drawing/2014/main" id="{00000000-0008-0000-0000-0000BE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51" name="TextBox 2750">
          <a:extLst>
            <a:ext uri="{FF2B5EF4-FFF2-40B4-BE49-F238E27FC236}">
              <a16:creationId xmlns:a16="http://schemas.microsoft.com/office/drawing/2014/main" id="{00000000-0008-0000-0000-0000BF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52" name="TextBox 2751">
          <a:extLst>
            <a:ext uri="{FF2B5EF4-FFF2-40B4-BE49-F238E27FC236}">
              <a16:creationId xmlns:a16="http://schemas.microsoft.com/office/drawing/2014/main" id="{00000000-0008-0000-0000-0000C0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53" name="TextBox 2752">
          <a:extLst>
            <a:ext uri="{FF2B5EF4-FFF2-40B4-BE49-F238E27FC236}">
              <a16:creationId xmlns:a16="http://schemas.microsoft.com/office/drawing/2014/main" id="{00000000-0008-0000-0000-0000C1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54" name="TextBox 2753">
          <a:extLst>
            <a:ext uri="{FF2B5EF4-FFF2-40B4-BE49-F238E27FC236}">
              <a16:creationId xmlns:a16="http://schemas.microsoft.com/office/drawing/2014/main" id="{00000000-0008-0000-0000-0000C2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55" name="TextBox 2754">
          <a:extLst>
            <a:ext uri="{FF2B5EF4-FFF2-40B4-BE49-F238E27FC236}">
              <a16:creationId xmlns:a16="http://schemas.microsoft.com/office/drawing/2014/main" id="{00000000-0008-0000-0000-0000C3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56" name="TextBox 2755">
          <a:extLst>
            <a:ext uri="{FF2B5EF4-FFF2-40B4-BE49-F238E27FC236}">
              <a16:creationId xmlns:a16="http://schemas.microsoft.com/office/drawing/2014/main" id="{00000000-0008-0000-0000-0000C4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57" name="TextBox 2756">
          <a:extLst>
            <a:ext uri="{FF2B5EF4-FFF2-40B4-BE49-F238E27FC236}">
              <a16:creationId xmlns:a16="http://schemas.microsoft.com/office/drawing/2014/main" id="{00000000-0008-0000-0000-0000C5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58" name="TextBox 2757">
          <a:extLst>
            <a:ext uri="{FF2B5EF4-FFF2-40B4-BE49-F238E27FC236}">
              <a16:creationId xmlns:a16="http://schemas.microsoft.com/office/drawing/2014/main" id="{00000000-0008-0000-0000-0000C6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59" name="TextBox 2758">
          <a:extLst>
            <a:ext uri="{FF2B5EF4-FFF2-40B4-BE49-F238E27FC236}">
              <a16:creationId xmlns:a16="http://schemas.microsoft.com/office/drawing/2014/main" id="{00000000-0008-0000-0000-0000C7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60" name="TextBox 2759">
          <a:extLst>
            <a:ext uri="{FF2B5EF4-FFF2-40B4-BE49-F238E27FC236}">
              <a16:creationId xmlns:a16="http://schemas.microsoft.com/office/drawing/2014/main" id="{00000000-0008-0000-0000-0000C8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61" name="TextBox 2760">
          <a:extLst>
            <a:ext uri="{FF2B5EF4-FFF2-40B4-BE49-F238E27FC236}">
              <a16:creationId xmlns:a16="http://schemas.microsoft.com/office/drawing/2014/main" id="{00000000-0008-0000-0000-0000C9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62" name="TextBox 2761">
          <a:extLst>
            <a:ext uri="{FF2B5EF4-FFF2-40B4-BE49-F238E27FC236}">
              <a16:creationId xmlns:a16="http://schemas.microsoft.com/office/drawing/2014/main" id="{00000000-0008-0000-0000-0000CA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63" name="TextBox 2762">
          <a:extLst>
            <a:ext uri="{FF2B5EF4-FFF2-40B4-BE49-F238E27FC236}">
              <a16:creationId xmlns:a16="http://schemas.microsoft.com/office/drawing/2014/main" id="{00000000-0008-0000-0000-0000CB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64" name="TextBox 2763">
          <a:extLst>
            <a:ext uri="{FF2B5EF4-FFF2-40B4-BE49-F238E27FC236}">
              <a16:creationId xmlns:a16="http://schemas.microsoft.com/office/drawing/2014/main" id="{00000000-0008-0000-0000-0000CC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65" name="TextBox 2764">
          <a:extLst>
            <a:ext uri="{FF2B5EF4-FFF2-40B4-BE49-F238E27FC236}">
              <a16:creationId xmlns:a16="http://schemas.microsoft.com/office/drawing/2014/main" id="{00000000-0008-0000-0000-0000CD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66" name="TextBox 2765">
          <a:extLst>
            <a:ext uri="{FF2B5EF4-FFF2-40B4-BE49-F238E27FC236}">
              <a16:creationId xmlns:a16="http://schemas.microsoft.com/office/drawing/2014/main" id="{00000000-0008-0000-0000-0000CE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67" name="TextBox 2766">
          <a:extLst>
            <a:ext uri="{FF2B5EF4-FFF2-40B4-BE49-F238E27FC236}">
              <a16:creationId xmlns:a16="http://schemas.microsoft.com/office/drawing/2014/main" id="{00000000-0008-0000-0000-0000CF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68" name="TextBox 2767">
          <a:extLst>
            <a:ext uri="{FF2B5EF4-FFF2-40B4-BE49-F238E27FC236}">
              <a16:creationId xmlns:a16="http://schemas.microsoft.com/office/drawing/2014/main" id="{00000000-0008-0000-0000-0000D0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3</xdr:row>
      <xdr:rowOff>0</xdr:rowOff>
    </xdr:from>
    <xdr:ext cx="184731" cy="278089"/>
    <xdr:sp macro="" textlink="">
      <xdr:nvSpPr>
        <xdr:cNvPr id="2769" name="TextBox 2768">
          <a:extLst>
            <a:ext uri="{FF2B5EF4-FFF2-40B4-BE49-F238E27FC236}">
              <a16:creationId xmlns:a16="http://schemas.microsoft.com/office/drawing/2014/main" id="{00000000-0008-0000-0000-0000D10A0000}"/>
            </a:ext>
          </a:extLst>
        </xdr:cNvPr>
        <xdr:cNvSpPr txBox="1"/>
      </xdr:nvSpPr>
      <xdr:spPr>
        <a:xfrm>
          <a:off x="97688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70" name="TextBox 2769">
          <a:extLst>
            <a:ext uri="{FF2B5EF4-FFF2-40B4-BE49-F238E27FC236}">
              <a16:creationId xmlns:a16="http://schemas.microsoft.com/office/drawing/2014/main" id="{00000000-0008-0000-0000-0000D2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71" name="TextBox 2770">
          <a:extLst>
            <a:ext uri="{FF2B5EF4-FFF2-40B4-BE49-F238E27FC236}">
              <a16:creationId xmlns:a16="http://schemas.microsoft.com/office/drawing/2014/main" id="{00000000-0008-0000-0000-0000D3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72" name="TextBox 2771">
          <a:extLst>
            <a:ext uri="{FF2B5EF4-FFF2-40B4-BE49-F238E27FC236}">
              <a16:creationId xmlns:a16="http://schemas.microsoft.com/office/drawing/2014/main" id="{00000000-0008-0000-0000-0000D4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73" name="TextBox 2772">
          <a:extLst>
            <a:ext uri="{FF2B5EF4-FFF2-40B4-BE49-F238E27FC236}">
              <a16:creationId xmlns:a16="http://schemas.microsoft.com/office/drawing/2014/main" id="{00000000-0008-0000-0000-0000D5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74" name="TextBox 2773">
          <a:extLst>
            <a:ext uri="{FF2B5EF4-FFF2-40B4-BE49-F238E27FC236}">
              <a16:creationId xmlns:a16="http://schemas.microsoft.com/office/drawing/2014/main" id="{00000000-0008-0000-0000-0000D6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75" name="TextBox 2774">
          <a:extLst>
            <a:ext uri="{FF2B5EF4-FFF2-40B4-BE49-F238E27FC236}">
              <a16:creationId xmlns:a16="http://schemas.microsoft.com/office/drawing/2014/main" id="{00000000-0008-0000-0000-0000D7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76" name="TextBox 2775">
          <a:extLst>
            <a:ext uri="{FF2B5EF4-FFF2-40B4-BE49-F238E27FC236}">
              <a16:creationId xmlns:a16="http://schemas.microsoft.com/office/drawing/2014/main" id="{00000000-0008-0000-0000-0000D8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77" name="TextBox 2776">
          <a:extLst>
            <a:ext uri="{FF2B5EF4-FFF2-40B4-BE49-F238E27FC236}">
              <a16:creationId xmlns:a16="http://schemas.microsoft.com/office/drawing/2014/main" id="{00000000-0008-0000-0000-0000D9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78" name="TextBox 2777">
          <a:extLst>
            <a:ext uri="{FF2B5EF4-FFF2-40B4-BE49-F238E27FC236}">
              <a16:creationId xmlns:a16="http://schemas.microsoft.com/office/drawing/2014/main" id="{00000000-0008-0000-0000-0000DA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79" name="TextBox 2778">
          <a:extLst>
            <a:ext uri="{FF2B5EF4-FFF2-40B4-BE49-F238E27FC236}">
              <a16:creationId xmlns:a16="http://schemas.microsoft.com/office/drawing/2014/main" id="{00000000-0008-0000-0000-0000DB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80" name="TextBox 2779">
          <a:extLst>
            <a:ext uri="{FF2B5EF4-FFF2-40B4-BE49-F238E27FC236}">
              <a16:creationId xmlns:a16="http://schemas.microsoft.com/office/drawing/2014/main" id="{00000000-0008-0000-0000-0000DC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81" name="TextBox 2780">
          <a:extLst>
            <a:ext uri="{FF2B5EF4-FFF2-40B4-BE49-F238E27FC236}">
              <a16:creationId xmlns:a16="http://schemas.microsoft.com/office/drawing/2014/main" id="{00000000-0008-0000-0000-0000DD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82" name="TextBox 2781">
          <a:extLst>
            <a:ext uri="{FF2B5EF4-FFF2-40B4-BE49-F238E27FC236}">
              <a16:creationId xmlns:a16="http://schemas.microsoft.com/office/drawing/2014/main" id="{00000000-0008-0000-0000-0000DE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83" name="TextBox 2782">
          <a:extLst>
            <a:ext uri="{FF2B5EF4-FFF2-40B4-BE49-F238E27FC236}">
              <a16:creationId xmlns:a16="http://schemas.microsoft.com/office/drawing/2014/main" id="{00000000-0008-0000-0000-0000DF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84" name="TextBox 2783">
          <a:extLst>
            <a:ext uri="{FF2B5EF4-FFF2-40B4-BE49-F238E27FC236}">
              <a16:creationId xmlns:a16="http://schemas.microsoft.com/office/drawing/2014/main" id="{00000000-0008-0000-0000-0000E0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85" name="TextBox 2784">
          <a:extLst>
            <a:ext uri="{FF2B5EF4-FFF2-40B4-BE49-F238E27FC236}">
              <a16:creationId xmlns:a16="http://schemas.microsoft.com/office/drawing/2014/main" id="{00000000-0008-0000-0000-0000E1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86" name="TextBox 2785">
          <a:extLst>
            <a:ext uri="{FF2B5EF4-FFF2-40B4-BE49-F238E27FC236}">
              <a16:creationId xmlns:a16="http://schemas.microsoft.com/office/drawing/2014/main" id="{00000000-0008-0000-0000-0000E2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87" name="TextBox 2786">
          <a:extLst>
            <a:ext uri="{FF2B5EF4-FFF2-40B4-BE49-F238E27FC236}">
              <a16:creationId xmlns:a16="http://schemas.microsoft.com/office/drawing/2014/main" id="{00000000-0008-0000-0000-0000E3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88" name="TextBox 2787">
          <a:extLst>
            <a:ext uri="{FF2B5EF4-FFF2-40B4-BE49-F238E27FC236}">
              <a16:creationId xmlns:a16="http://schemas.microsoft.com/office/drawing/2014/main" id="{00000000-0008-0000-0000-0000E4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89" name="TextBox 2788">
          <a:extLst>
            <a:ext uri="{FF2B5EF4-FFF2-40B4-BE49-F238E27FC236}">
              <a16:creationId xmlns:a16="http://schemas.microsoft.com/office/drawing/2014/main" id="{00000000-0008-0000-0000-0000E5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90" name="TextBox 2789">
          <a:extLst>
            <a:ext uri="{FF2B5EF4-FFF2-40B4-BE49-F238E27FC236}">
              <a16:creationId xmlns:a16="http://schemas.microsoft.com/office/drawing/2014/main" id="{00000000-0008-0000-0000-0000E6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91" name="TextBox 2790">
          <a:extLst>
            <a:ext uri="{FF2B5EF4-FFF2-40B4-BE49-F238E27FC236}">
              <a16:creationId xmlns:a16="http://schemas.microsoft.com/office/drawing/2014/main" id="{00000000-0008-0000-0000-0000E7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92" name="TextBox 2791">
          <a:extLst>
            <a:ext uri="{FF2B5EF4-FFF2-40B4-BE49-F238E27FC236}">
              <a16:creationId xmlns:a16="http://schemas.microsoft.com/office/drawing/2014/main" id="{00000000-0008-0000-0000-0000E8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93" name="TextBox 2792">
          <a:extLst>
            <a:ext uri="{FF2B5EF4-FFF2-40B4-BE49-F238E27FC236}">
              <a16:creationId xmlns:a16="http://schemas.microsoft.com/office/drawing/2014/main" id="{00000000-0008-0000-0000-0000E9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94" name="TextBox 2793">
          <a:extLst>
            <a:ext uri="{FF2B5EF4-FFF2-40B4-BE49-F238E27FC236}">
              <a16:creationId xmlns:a16="http://schemas.microsoft.com/office/drawing/2014/main" id="{00000000-0008-0000-0000-0000EA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95" name="TextBox 2794">
          <a:extLst>
            <a:ext uri="{FF2B5EF4-FFF2-40B4-BE49-F238E27FC236}">
              <a16:creationId xmlns:a16="http://schemas.microsoft.com/office/drawing/2014/main" id="{00000000-0008-0000-0000-0000EB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96" name="TextBox 2795">
          <a:extLst>
            <a:ext uri="{FF2B5EF4-FFF2-40B4-BE49-F238E27FC236}">
              <a16:creationId xmlns:a16="http://schemas.microsoft.com/office/drawing/2014/main" id="{00000000-0008-0000-0000-0000EC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97" name="TextBox 2796">
          <a:extLst>
            <a:ext uri="{FF2B5EF4-FFF2-40B4-BE49-F238E27FC236}">
              <a16:creationId xmlns:a16="http://schemas.microsoft.com/office/drawing/2014/main" id="{00000000-0008-0000-0000-0000ED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98" name="TextBox 2797">
          <a:extLst>
            <a:ext uri="{FF2B5EF4-FFF2-40B4-BE49-F238E27FC236}">
              <a16:creationId xmlns:a16="http://schemas.microsoft.com/office/drawing/2014/main" id="{00000000-0008-0000-0000-0000EE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799" name="TextBox 2798">
          <a:extLst>
            <a:ext uri="{FF2B5EF4-FFF2-40B4-BE49-F238E27FC236}">
              <a16:creationId xmlns:a16="http://schemas.microsoft.com/office/drawing/2014/main" id="{00000000-0008-0000-0000-0000EF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00" name="TextBox 2799">
          <a:extLst>
            <a:ext uri="{FF2B5EF4-FFF2-40B4-BE49-F238E27FC236}">
              <a16:creationId xmlns:a16="http://schemas.microsoft.com/office/drawing/2014/main" id="{00000000-0008-0000-0000-0000F0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01" name="TextBox 2800">
          <a:extLst>
            <a:ext uri="{FF2B5EF4-FFF2-40B4-BE49-F238E27FC236}">
              <a16:creationId xmlns:a16="http://schemas.microsoft.com/office/drawing/2014/main" id="{00000000-0008-0000-0000-0000F1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02" name="TextBox 2801">
          <a:extLst>
            <a:ext uri="{FF2B5EF4-FFF2-40B4-BE49-F238E27FC236}">
              <a16:creationId xmlns:a16="http://schemas.microsoft.com/office/drawing/2014/main" id="{00000000-0008-0000-0000-0000F2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03" name="TextBox 2802">
          <a:extLst>
            <a:ext uri="{FF2B5EF4-FFF2-40B4-BE49-F238E27FC236}">
              <a16:creationId xmlns:a16="http://schemas.microsoft.com/office/drawing/2014/main" id="{00000000-0008-0000-0000-0000F3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04" name="TextBox 2803">
          <a:extLst>
            <a:ext uri="{FF2B5EF4-FFF2-40B4-BE49-F238E27FC236}">
              <a16:creationId xmlns:a16="http://schemas.microsoft.com/office/drawing/2014/main" id="{00000000-0008-0000-0000-0000F4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05" name="TextBox 2804">
          <a:extLst>
            <a:ext uri="{FF2B5EF4-FFF2-40B4-BE49-F238E27FC236}">
              <a16:creationId xmlns:a16="http://schemas.microsoft.com/office/drawing/2014/main" id="{00000000-0008-0000-0000-0000F5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06" name="TextBox 2805">
          <a:extLst>
            <a:ext uri="{FF2B5EF4-FFF2-40B4-BE49-F238E27FC236}">
              <a16:creationId xmlns:a16="http://schemas.microsoft.com/office/drawing/2014/main" id="{00000000-0008-0000-0000-0000F6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07" name="TextBox 2806">
          <a:extLst>
            <a:ext uri="{FF2B5EF4-FFF2-40B4-BE49-F238E27FC236}">
              <a16:creationId xmlns:a16="http://schemas.microsoft.com/office/drawing/2014/main" id="{00000000-0008-0000-0000-0000F7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08" name="TextBox 2807">
          <a:extLst>
            <a:ext uri="{FF2B5EF4-FFF2-40B4-BE49-F238E27FC236}">
              <a16:creationId xmlns:a16="http://schemas.microsoft.com/office/drawing/2014/main" id="{00000000-0008-0000-0000-0000F8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09" name="TextBox 2808">
          <a:extLst>
            <a:ext uri="{FF2B5EF4-FFF2-40B4-BE49-F238E27FC236}">
              <a16:creationId xmlns:a16="http://schemas.microsoft.com/office/drawing/2014/main" id="{00000000-0008-0000-0000-0000F9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10" name="TextBox 2809">
          <a:extLst>
            <a:ext uri="{FF2B5EF4-FFF2-40B4-BE49-F238E27FC236}">
              <a16:creationId xmlns:a16="http://schemas.microsoft.com/office/drawing/2014/main" id="{00000000-0008-0000-0000-0000FA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11" name="TextBox 2810">
          <a:extLst>
            <a:ext uri="{FF2B5EF4-FFF2-40B4-BE49-F238E27FC236}">
              <a16:creationId xmlns:a16="http://schemas.microsoft.com/office/drawing/2014/main" id="{00000000-0008-0000-0000-0000FB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12" name="TextBox 2811">
          <a:extLst>
            <a:ext uri="{FF2B5EF4-FFF2-40B4-BE49-F238E27FC236}">
              <a16:creationId xmlns:a16="http://schemas.microsoft.com/office/drawing/2014/main" id="{00000000-0008-0000-0000-0000FC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13" name="TextBox 2812">
          <a:extLst>
            <a:ext uri="{FF2B5EF4-FFF2-40B4-BE49-F238E27FC236}">
              <a16:creationId xmlns:a16="http://schemas.microsoft.com/office/drawing/2014/main" id="{00000000-0008-0000-0000-0000FD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14" name="TextBox 2813">
          <a:extLst>
            <a:ext uri="{FF2B5EF4-FFF2-40B4-BE49-F238E27FC236}">
              <a16:creationId xmlns:a16="http://schemas.microsoft.com/office/drawing/2014/main" id="{00000000-0008-0000-0000-0000FE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15" name="TextBox 2814">
          <a:extLst>
            <a:ext uri="{FF2B5EF4-FFF2-40B4-BE49-F238E27FC236}">
              <a16:creationId xmlns:a16="http://schemas.microsoft.com/office/drawing/2014/main" id="{00000000-0008-0000-0000-0000FF0A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16" name="TextBox 2815">
          <a:extLst>
            <a:ext uri="{FF2B5EF4-FFF2-40B4-BE49-F238E27FC236}">
              <a16:creationId xmlns:a16="http://schemas.microsoft.com/office/drawing/2014/main" id="{00000000-0008-0000-0000-000000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17" name="TextBox 2816">
          <a:extLst>
            <a:ext uri="{FF2B5EF4-FFF2-40B4-BE49-F238E27FC236}">
              <a16:creationId xmlns:a16="http://schemas.microsoft.com/office/drawing/2014/main" id="{00000000-0008-0000-0000-000001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18" name="TextBox 2817">
          <a:extLst>
            <a:ext uri="{FF2B5EF4-FFF2-40B4-BE49-F238E27FC236}">
              <a16:creationId xmlns:a16="http://schemas.microsoft.com/office/drawing/2014/main" id="{00000000-0008-0000-0000-000002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19" name="TextBox 2818">
          <a:extLst>
            <a:ext uri="{FF2B5EF4-FFF2-40B4-BE49-F238E27FC236}">
              <a16:creationId xmlns:a16="http://schemas.microsoft.com/office/drawing/2014/main" id="{00000000-0008-0000-0000-000003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20" name="TextBox 2819">
          <a:extLst>
            <a:ext uri="{FF2B5EF4-FFF2-40B4-BE49-F238E27FC236}">
              <a16:creationId xmlns:a16="http://schemas.microsoft.com/office/drawing/2014/main" id="{00000000-0008-0000-0000-000004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21" name="TextBox 2820">
          <a:extLst>
            <a:ext uri="{FF2B5EF4-FFF2-40B4-BE49-F238E27FC236}">
              <a16:creationId xmlns:a16="http://schemas.microsoft.com/office/drawing/2014/main" id="{00000000-0008-0000-0000-000005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22" name="TextBox 2821">
          <a:extLst>
            <a:ext uri="{FF2B5EF4-FFF2-40B4-BE49-F238E27FC236}">
              <a16:creationId xmlns:a16="http://schemas.microsoft.com/office/drawing/2014/main" id="{00000000-0008-0000-0000-000006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23" name="TextBox 2822">
          <a:extLst>
            <a:ext uri="{FF2B5EF4-FFF2-40B4-BE49-F238E27FC236}">
              <a16:creationId xmlns:a16="http://schemas.microsoft.com/office/drawing/2014/main" id="{00000000-0008-0000-0000-000007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24" name="TextBox 2823">
          <a:extLst>
            <a:ext uri="{FF2B5EF4-FFF2-40B4-BE49-F238E27FC236}">
              <a16:creationId xmlns:a16="http://schemas.microsoft.com/office/drawing/2014/main" id="{00000000-0008-0000-0000-000008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25" name="TextBox 2824">
          <a:extLst>
            <a:ext uri="{FF2B5EF4-FFF2-40B4-BE49-F238E27FC236}">
              <a16:creationId xmlns:a16="http://schemas.microsoft.com/office/drawing/2014/main" id="{00000000-0008-0000-0000-000009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26" name="TextBox 2825">
          <a:extLst>
            <a:ext uri="{FF2B5EF4-FFF2-40B4-BE49-F238E27FC236}">
              <a16:creationId xmlns:a16="http://schemas.microsoft.com/office/drawing/2014/main" id="{00000000-0008-0000-0000-00000A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27" name="TextBox 2826">
          <a:extLst>
            <a:ext uri="{FF2B5EF4-FFF2-40B4-BE49-F238E27FC236}">
              <a16:creationId xmlns:a16="http://schemas.microsoft.com/office/drawing/2014/main" id="{00000000-0008-0000-0000-00000B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28" name="TextBox 2827">
          <a:extLst>
            <a:ext uri="{FF2B5EF4-FFF2-40B4-BE49-F238E27FC236}">
              <a16:creationId xmlns:a16="http://schemas.microsoft.com/office/drawing/2014/main" id="{00000000-0008-0000-0000-00000C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29" name="TextBox 2828">
          <a:extLst>
            <a:ext uri="{FF2B5EF4-FFF2-40B4-BE49-F238E27FC236}">
              <a16:creationId xmlns:a16="http://schemas.microsoft.com/office/drawing/2014/main" id="{00000000-0008-0000-0000-00000D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30" name="TextBox 2829">
          <a:extLst>
            <a:ext uri="{FF2B5EF4-FFF2-40B4-BE49-F238E27FC236}">
              <a16:creationId xmlns:a16="http://schemas.microsoft.com/office/drawing/2014/main" id="{00000000-0008-0000-0000-00000E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31" name="TextBox 2830">
          <a:extLst>
            <a:ext uri="{FF2B5EF4-FFF2-40B4-BE49-F238E27FC236}">
              <a16:creationId xmlns:a16="http://schemas.microsoft.com/office/drawing/2014/main" id="{00000000-0008-0000-0000-00000F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32" name="TextBox 2831">
          <a:extLst>
            <a:ext uri="{FF2B5EF4-FFF2-40B4-BE49-F238E27FC236}">
              <a16:creationId xmlns:a16="http://schemas.microsoft.com/office/drawing/2014/main" id="{00000000-0008-0000-0000-000010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33" name="TextBox 2832">
          <a:extLst>
            <a:ext uri="{FF2B5EF4-FFF2-40B4-BE49-F238E27FC236}">
              <a16:creationId xmlns:a16="http://schemas.microsoft.com/office/drawing/2014/main" id="{00000000-0008-0000-0000-000011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34" name="TextBox 2833">
          <a:extLst>
            <a:ext uri="{FF2B5EF4-FFF2-40B4-BE49-F238E27FC236}">
              <a16:creationId xmlns:a16="http://schemas.microsoft.com/office/drawing/2014/main" id="{00000000-0008-0000-0000-000012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35" name="TextBox 2834">
          <a:extLst>
            <a:ext uri="{FF2B5EF4-FFF2-40B4-BE49-F238E27FC236}">
              <a16:creationId xmlns:a16="http://schemas.microsoft.com/office/drawing/2014/main" id="{00000000-0008-0000-0000-000013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36" name="TextBox 2835">
          <a:extLst>
            <a:ext uri="{FF2B5EF4-FFF2-40B4-BE49-F238E27FC236}">
              <a16:creationId xmlns:a16="http://schemas.microsoft.com/office/drawing/2014/main" id="{00000000-0008-0000-0000-000014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37" name="TextBox 2836">
          <a:extLst>
            <a:ext uri="{FF2B5EF4-FFF2-40B4-BE49-F238E27FC236}">
              <a16:creationId xmlns:a16="http://schemas.microsoft.com/office/drawing/2014/main" id="{00000000-0008-0000-0000-000015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38" name="TextBox 2837">
          <a:extLst>
            <a:ext uri="{FF2B5EF4-FFF2-40B4-BE49-F238E27FC236}">
              <a16:creationId xmlns:a16="http://schemas.microsoft.com/office/drawing/2014/main" id="{00000000-0008-0000-0000-000016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39" name="TextBox 2838">
          <a:extLst>
            <a:ext uri="{FF2B5EF4-FFF2-40B4-BE49-F238E27FC236}">
              <a16:creationId xmlns:a16="http://schemas.microsoft.com/office/drawing/2014/main" id="{00000000-0008-0000-0000-000017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40" name="TextBox 2839">
          <a:extLst>
            <a:ext uri="{FF2B5EF4-FFF2-40B4-BE49-F238E27FC236}">
              <a16:creationId xmlns:a16="http://schemas.microsoft.com/office/drawing/2014/main" id="{00000000-0008-0000-0000-000018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41" name="TextBox 2840">
          <a:extLst>
            <a:ext uri="{FF2B5EF4-FFF2-40B4-BE49-F238E27FC236}">
              <a16:creationId xmlns:a16="http://schemas.microsoft.com/office/drawing/2014/main" id="{00000000-0008-0000-0000-000019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42" name="TextBox 2841">
          <a:extLst>
            <a:ext uri="{FF2B5EF4-FFF2-40B4-BE49-F238E27FC236}">
              <a16:creationId xmlns:a16="http://schemas.microsoft.com/office/drawing/2014/main" id="{00000000-0008-0000-0000-00001A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43" name="TextBox 2842">
          <a:extLst>
            <a:ext uri="{FF2B5EF4-FFF2-40B4-BE49-F238E27FC236}">
              <a16:creationId xmlns:a16="http://schemas.microsoft.com/office/drawing/2014/main" id="{00000000-0008-0000-0000-00001B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44" name="TextBox 2843">
          <a:extLst>
            <a:ext uri="{FF2B5EF4-FFF2-40B4-BE49-F238E27FC236}">
              <a16:creationId xmlns:a16="http://schemas.microsoft.com/office/drawing/2014/main" id="{00000000-0008-0000-0000-00001C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45" name="TextBox 2844">
          <a:extLst>
            <a:ext uri="{FF2B5EF4-FFF2-40B4-BE49-F238E27FC236}">
              <a16:creationId xmlns:a16="http://schemas.microsoft.com/office/drawing/2014/main" id="{00000000-0008-0000-0000-00001D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46" name="TextBox 2845">
          <a:extLst>
            <a:ext uri="{FF2B5EF4-FFF2-40B4-BE49-F238E27FC236}">
              <a16:creationId xmlns:a16="http://schemas.microsoft.com/office/drawing/2014/main" id="{00000000-0008-0000-0000-00001E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47" name="TextBox 2846">
          <a:extLst>
            <a:ext uri="{FF2B5EF4-FFF2-40B4-BE49-F238E27FC236}">
              <a16:creationId xmlns:a16="http://schemas.microsoft.com/office/drawing/2014/main" id="{00000000-0008-0000-0000-00001F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48" name="TextBox 2847">
          <a:extLst>
            <a:ext uri="{FF2B5EF4-FFF2-40B4-BE49-F238E27FC236}">
              <a16:creationId xmlns:a16="http://schemas.microsoft.com/office/drawing/2014/main" id="{00000000-0008-0000-0000-000020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49" name="TextBox 2848">
          <a:extLst>
            <a:ext uri="{FF2B5EF4-FFF2-40B4-BE49-F238E27FC236}">
              <a16:creationId xmlns:a16="http://schemas.microsoft.com/office/drawing/2014/main" id="{00000000-0008-0000-0000-000021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50" name="TextBox 2849">
          <a:extLst>
            <a:ext uri="{FF2B5EF4-FFF2-40B4-BE49-F238E27FC236}">
              <a16:creationId xmlns:a16="http://schemas.microsoft.com/office/drawing/2014/main" id="{00000000-0008-0000-0000-000022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51" name="TextBox 2850">
          <a:extLst>
            <a:ext uri="{FF2B5EF4-FFF2-40B4-BE49-F238E27FC236}">
              <a16:creationId xmlns:a16="http://schemas.microsoft.com/office/drawing/2014/main" id="{00000000-0008-0000-0000-000023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52" name="TextBox 2851">
          <a:extLst>
            <a:ext uri="{FF2B5EF4-FFF2-40B4-BE49-F238E27FC236}">
              <a16:creationId xmlns:a16="http://schemas.microsoft.com/office/drawing/2014/main" id="{00000000-0008-0000-0000-000024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53" name="TextBox 2852">
          <a:extLst>
            <a:ext uri="{FF2B5EF4-FFF2-40B4-BE49-F238E27FC236}">
              <a16:creationId xmlns:a16="http://schemas.microsoft.com/office/drawing/2014/main" id="{00000000-0008-0000-0000-000025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54" name="TextBox 2853">
          <a:extLst>
            <a:ext uri="{FF2B5EF4-FFF2-40B4-BE49-F238E27FC236}">
              <a16:creationId xmlns:a16="http://schemas.microsoft.com/office/drawing/2014/main" id="{00000000-0008-0000-0000-000026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55" name="TextBox 2854">
          <a:extLst>
            <a:ext uri="{FF2B5EF4-FFF2-40B4-BE49-F238E27FC236}">
              <a16:creationId xmlns:a16="http://schemas.microsoft.com/office/drawing/2014/main" id="{00000000-0008-0000-0000-000027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56" name="TextBox 2855">
          <a:extLst>
            <a:ext uri="{FF2B5EF4-FFF2-40B4-BE49-F238E27FC236}">
              <a16:creationId xmlns:a16="http://schemas.microsoft.com/office/drawing/2014/main" id="{00000000-0008-0000-0000-000028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57" name="TextBox 2856">
          <a:extLst>
            <a:ext uri="{FF2B5EF4-FFF2-40B4-BE49-F238E27FC236}">
              <a16:creationId xmlns:a16="http://schemas.microsoft.com/office/drawing/2014/main" id="{00000000-0008-0000-0000-000029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58" name="TextBox 2857">
          <a:extLst>
            <a:ext uri="{FF2B5EF4-FFF2-40B4-BE49-F238E27FC236}">
              <a16:creationId xmlns:a16="http://schemas.microsoft.com/office/drawing/2014/main" id="{00000000-0008-0000-0000-00002A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59" name="TextBox 2858">
          <a:extLst>
            <a:ext uri="{FF2B5EF4-FFF2-40B4-BE49-F238E27FC236}">
              <a16:creationId xmlns:a16="http://schemas.microsoft.com/office/drawing/2014/main" id="{00000000-0008-0000-0000-00002B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60" name="TextBox 2859">
          <a:extLst>
            <a:ext uri="{FF2B5EF4-FFF2-40B4-BE49-F238E27FC236}">
              <a16:creationId xmlns:a16="http://schemas.microsoft.com/office/drawing/2014/main" id="{00000000-0008-0000-0000-00002C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61" name="TextBox 2860">
          <a:extLst>
            <a:ext uri="{FF2B5EF4-FFF2-40B4-BE49-F238E27FC236}">
              <a16:creationId xmlns:a16="http://schemas.microsoft.com/office/drawing/2014/main" id="{00000000-0008-0000-0000-00002D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62" name="TextBox 2861">
          <a:extLst>
            <a:ext uri="{FF2B5EF4-FFF2-40B4-BE49-F238E27FC236}">
              <a16:creationId xmlns:a16="http://schemas.microsoft.com/office/drawing/2014/main" id="{00000000-0008-0000-0000-00002E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63" name="TextBox 2862">
          <a:extLst>
            <a:ext uri="{FF2B5EF4-FFF2-40B4-BE49-F238E27FC236}">
              <a16:creationId xmlns:a16="http://schemas.microsoft.com/office/drawing/2014/main" id="{00000000-0008-0000-0000-00002F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64" name="TextBox 2863">
          <a:extLst>
            <a:ext uri="{FF2B5EF4-FFF2-40B4-BE49-F238E27FC236}">
              <a16:creationId xmlns:a16="http://schemas.microsoft.com/office/drawing/2014/main" id="{00000000-0008-0000-0000-000030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65" name="TextBox 2864">
          <a:extLst>
            <a:ext uri="{FF2B5EF4-FFF2-40B4-BE49-F238E27FC236}">
              <a16:creationId xmlns:a16="http://schemas.microsoft.com/office/drawing/2014/main" id="{00000000-0008-0000-0000-000031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66" name="TextBox 2865">
          <a:extLst>
            <a:ext uri="{FF2B5EF4-FFF2-40B4-BE49-F238E27FC236}">
              <a16:creationId xmlns:a16="http://schemas.microsoft.com/office/drawing/2014/main" id="{00000000-0008-0000-0000-000032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67" name="TextBox 2866">
          <a:extLst>
            <a:ext uri="{FF2B5EF4-FFF2-40B4-BE49-F238E27FC236}">
              <a16:creationId xmlns:a16="http://schemas.microsoft.com/office/drawing/2014/main" id="{00000000-0008-0000-0000-000033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68" name="TextBox 2867">
          <a:extLst>
            <a:ext uri="{FF2B5EF4-FFF2-40B4-BE49-F238E27FC236}">
              <a16:creationId xmlns:a16="http://schemas.microsoft.com/office/drawing/2014/main" id="{00000000-0008-0000-0000-000034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69" name="TextBox 2868">
          <a:extLst>
            <a:ext uri="{FF2B5EF4-FFF2-40B4-BE49-F238E27FC236}">
              <a16:creationId xmlns:a16="http://schemas.microsoft.com/office/drawing/2014/main" id="{00000000-0008-0000-0000-000035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70" name="TextBox 2869">
          <a:extLst>
            <a:ext uri="{FF2B5EF4-FFF2-40B4-BE49-F238E27FC236}">
              <a16:creationId xmlns:a16="http://schemas.microsoft.com/office/drawing/2014/main" id="{00000000-0008-0000-0000-000036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71" name="TextBox 2870">
          <a:extLst>
            <a:ext uri="{FF2B5EF4-FFF2-40B4-BE49-F238E27FC236}">
              <a16:creationId xmlns:a16="http://schemas.microsoft.com/office/drawing/2014/main" id="{00000000-0008-0000-0000-000037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72" name="TextBox 2871">
          <a:extLst>
            <a:ext uri="{FF2B5EF4-FFF2-40B4-BE49-F238E27FC236}">
              <a16:creationId xmlns:a16="http://schemas.microsoft.com/office/drawing/2014/main" id="{00000000-0008-0000-0000-000038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73" name="TextBox 2872">
          <a:extLst>
            <a:ext uri="{FF2B5EF4-FFF2-40B4-BE49-F238E27FC236}">
              <a16:creationId xmlns:a16="http://schemas.microsoft.com/office/drawing/2014/main" id="{00000000-0008-0000-0000-000039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74" name="TextBox 2873">
          <a:extLst>
            <a:ext uri="{FF2B5EF4-FFF2-40B4-BE49-F238E27FC236}">
              <a16:creationId xmlns:a16="http://schemas.microsoft.com/office/drawing/2014/main" id="{00000000-0008-0000-0000-00003A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75" name="TextBox 2874">
          <a:extLst>
            <a:ext uri="{FF2B5EF4-FFF2-40B4-BE49-F238E27FC236}">
              <a16:creationId xmlns:a16="http://schemas.microsoft.com/office/drawing/2014/main" id="{00000000-0008-0000-0000-00003B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76" name="TextBox 2875">
          <a:extLst>
            <a:ext uri="{FF2B5EF4-FFF2-40B4-BE49-F238E27FC236}">
              <a16:creationId xmlns:a16="http://schemas.microsoft.com/office/drawing/2014/main" id="{00000000-0008-0000-0000-00003C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77" name="TextBox 2876">
          <a:extLst>
            <a:ext uri="{FF2B5EF4-FFF2-40B4-BE49-F238E27FC236}">
              <a16:creationId xmlns:a16="http://schemas.microsoft.com/office/drawing/2014/main" id="{00000000-0008-0000-0000-00003D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78" name="TextBox 2877">
          <a:extLst>
            <a:ext uri="{FF2B5EF4-FFF2-40B4-BE49-F238E27FC236}">
              <a16:creationId xmlns:a16="http://schemas.microsoft.com/office/drawing/2014/main" id="{00000000-0008-0000-0000-00003E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79" name="TextBox 2878">
          <a:extLst>
            <a:ext uri="{FF2B5EF4-FFF2-40B4-BE49-F238E27FC236}">
              <a16:creationId xmlns:a16="http://schemas.microsoft.com/office/drawing/2014/main" id="{00000000-0008-0000-0000-00003F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80" name="TextBox 2879">
          <a:extLst>
            <a:ext uri="{FF2B5EF4-FFF2-40B4-BE49-F238E27FC236}">
              <a16:creationId xmlns:a16="http://schemas.microsoft.com/office/drawing/2014/main" id="{00000000-0008-0000-0000-000040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81" name="TextBox 2880">
          <a:extLst>
            <a:ext uri="{FF2B5EF4-FFF2-40B4-BE49-F238E27FC236}">
              <a16:creationId xmlns:a16="http://schemas.microsoft.com/office/drawing/2014/main" id="{00000000-0008-0000-0000-000041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82" name="TextBox 2881">
          <a:extLst>
            <a:ext uri="{FF2B5EF4-FFF2-40B4-BE49-F238E27FC236}">
              <a16:creationId xmlns:a16="http://schemas.microsoft.com/office/drawing/2014/main" id="{00000000-0008-0000-0000-000042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83" name="TextBox 2882">
          <a:extLst>
            <a:ext uri="{FF2B5EF4-FFF2-40B4-BE49-F238E27FC236}">
              <a16:creationId xmlns:a16="http://schemas.microsoft.com/office/drawing/2014/main" id="{00000000-0008-0000-0000-000043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84" name="TextBox 2883">
          <a:extLst>
            <a:ext uri="{FF2B5EF4-FFF2-40B4-BE49-F238E27FC236}">
              <a16:creationId xmlns:a16="http://schemas.microsoft.com/office/drawing/2014/main" id="{00000000-0008-0000-0000-000044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85" name="TextBox 2884">
          <a:extLst>
            <a:ext uri="{FF2B5EF4-FFF2-40B4-BE49-F238E27FC236}">
              <a16:creationId xmlns:a16="http://schemas.microsoft.com/office/drawing/2014/main" id="{00000000-0008-0000-0000-000045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86" name="TextBox 2885">
          <a:extLst>
            <a:ext uri="{FF2B5EF4-FFF2-40B4-BE49-F238E27FC236}">
              <a16:creationId xmlns:a16="http://schemas.microsoft.com/office/drawing/2014/main" id="{00000000-0008-0000-0000-000046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87" name="TextBox 2886">
          <a:extLst>
            <a:ext uri="{FF2B5EF4-FFF2-40B4-BE49-F238E27FC236}">
              <a16:creationId xmlns:a16="http://schemas.microsoft.com/office/drawing/2014/main" id="{00000000-0008-0000-0000-000047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88" name="TextBox 2887">
          <a:extLst>
            <a:ext uri="{FF2B5EF4-FFF2-40B4-BE49-F238E27FC236}">
              <a16:creationId xmlns:a16="http://schemas.microsoft.com/office/drawing/2014/main" id="{00000000-0008-0000-0000-000048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89" name="TextBox 2888">
          <a:extLst>
            <a:ext uri="{FF2B5EF4-FFF2-40B4-BE49-F238E27FC236}">
              <a16:creationId xmlns:a16="http://schemas.microsoft.com/office/drawing/2014/main" id="{00000000-0008-0000-0000-000049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90" name="TextBox 2889">
          <a:extLst>
            <a:ext uri="{FF2B5EF4-FFF2-40B4-BE49-F238E27FC236}">
              <a16:creationId xmlns:a16="http://schemas.microsoft.com/office/drawing/2014/main" id="{00000000-0008-0000-0000-00004A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91" name="TextBox 2890">
          <a:extLst>
            <a:ext uri="{FF2B5EF4-FFF2-40B4-BE49-F238E27FC236}">
              <a16:creationId xmlns:a16="http://schemas.microsoft.com/office/drawing/2014/main" id="{00000000-0008-0000-0000-00004B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92" name="TextBox 2891">
          <a:extLst>
            <a:ext uri="{FF2B5EF4-FFF2-40B4-BE49-F238E27FC236}">
              <a16:creationId xmlns:a16="http://schemas.microsoft.com/office/drawing/2014/main" id="{00000000-0008-0000-0000-00004C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93" name="TextBox 2892">
          <a:extLst>
            <a:ext uri="{FF2B5EF4-FFF2-40B4-BE49-F238E27FC236}">
              <a16:creationId xmlns:a16="http://schemas.microsoft.com/office/drawing/2014/main" id="{00000000-0008-0000-0000-00004D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94" name="TextBox 2893">
          <a:extLst>
            <a:ext uri="{FF2B5EF4-FFF2-40B4-BE49-F238E27FC236}">
              <a16:creationId xmlns:a16="http://schemas.microsoft.com/office/drawing/2014/main" id="{00000000-0008-0000-0000-00004E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95" name="TextBox 2894">
          <a:extLst>
            <a:ext uri="{FF2B5EF4-FFF2-40B4-BE49-F238E27FC236}">
              <a16:creationId xmlns:a16="http://schemas.microsoft.com/office/drawing/2014/main" id="{00000000-0008-0000-0000-00004F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96" name="TextBox 2895">
          <a:extLst>
            <a:ext uri="{FF2B5EF4-FFF2-40B4-BE49-F238E27FC236}">
              <a16:creationId xmlns:a16="http://schemas.microsoft.com/office/drawing/2014/main" id="{00000000-0008-0000-0000-000050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897" name="TextBox 2896">
          <a:extLst>
            <a:ext uri="{FF2B5EF4-FFF2-40B4-BE49-F238E27FC236}">
              <a16:creationId xmlns:a16="http://schemas.microsoft.com/office/drawing/2014/main" id="{00000000-0008-0000-0000-000051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98" name="TextBox 2897">
          <a:extLst>
            <a:ext uri="{FF2B5EF4-FFF2-40B4-BE49-F238E27FC236}">
              <a16:creationId xmlns:a16="http://schemas.microsoft.com/office/drawing/2014/main" id="{00000000-0008-0000-0000-000052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899" name="TextBox 2898">
          <a:extLst>
            <a:ext uri="{FF2B5EF4-FFF2-40B4-BE49-F238E27FC236}">
              <a16:creationId xmlns:a16="http://schemas.microsoft.com/office/drawing/2014/main" id="{00000000-0008-0000-0000-000053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00" name="TextBox 2899">
          <a:extLst>
            <a:ext uri="{FF2B5EF4-FFF2-40B4-BE49-F238E27FC236}">
              <a16:creationId xmlns:a16="http://schemas.microsoft.com/office/drawing/2014/main" id="{00000000-0008-0000-0000-000054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01" name="TextBox 2900">
          <a:extLst>
            <a:ext uri="{FF2B5EF4-FFF2-40B4-BE49-F238E27FC236}">
              <a16:creationId xmlns:a16="http://schemas.microsoft.com/office/drawing/2014/main" id="{00000000-0008-0000-0000-000055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02" name="TextBox 2901">
          <a:extLst>
            <a:ext uri="{FF2B5EF4-FFF2-40B4-BE49-F238E27FC236}">
              <a16:creationId xmlns:a16="http://schemas.microsoft.com/office/drawing/2014/main" id="{00000000-0008-0000-0000-000056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03" name="TextBox 2902">
          <a:extLst>
            <a:ext uri="{FF2B5EF4-FFF2-40B4-BE49-F238E27FC236}">
              <a16:creationId xmlns:a16="http://schemas.microsoft.com/office/drawing/2014/main" id="{00000000-0008-0000-0000-000057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04" name="TextBox 2903">
          <a:extLst>
            <a:ext uri="{FF2B5EF4-FFF2-40B4-BE49-F238E27FC236}">
              <a16:creationId xmlns:a16="http://schemas.microsoft.com/office/drawing/2014/main" id="{00000000-0008-0000-0000-000058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05" name="TextBox 2904">
          <a:extLst>
            <a:ext uri="{FF2B5EF4-FFF2-40B4-BE49-F238E27FC236}">
              <a16:creationId xmlns:a16="http://schemas.microsoft.com/office/drawing/2014/main" id="{00000000-0008-0000-0000-000059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06" name="TextBox 2905">
          <a:extLst>
            <a:ext uri="{FF2B5EF4-FFF2-40B4-BE49-F238E27FC236}">
              <a16:creationId xmlns:a16="http://schemas.microsoft.com/office/drawing/2014/main" id="{00000000-0008-0000-0000-00005A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07" name="TextBox 2906">
          <a:extLst>
            <a:ext uri="{FF2B5EF4-FFF2-40B4-BE49-F238E27FC236}">
              <a16:creationId xmlns:a16="http://schemas.microsoft.com/office/drawing/2014/main" id="{00000000-0008-0000-0000-00005B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08" name="TextBox 2907">
          <a:extLst>
            <a:ext uri="{FF2B5EF4-FFF2-40B4-BE49-F238E27FC236}">
              <a16:creationId xmlns:a16="http://schemas.microsoft.com/office/drawing/2014/main" id="{00000000-0008-0000-0000-00005C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09" name="TextBox 2908">
          <a:extLst>
            <a:ext uri="{FF2B5EF4-FFF2-40B4-BE49-F238E27FC236}">
              <a16:creationId xmlns:a16="http://schemas.microsoft.com/office/drawing/2014/main" id="{00000000-0008-0000-0000-00005D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10" name="TextBox 2909">
          <a:extLst>
            <a:ext uri="{FF2B5EF4-FFF2-40B4-BE49-F238E27FC236}">
              <a16:creationId xmlns:a16="http://schemas.microsoft.com/office/drawing/2014/main" id="{00000000-0008-0000-0000-00005E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11" name="TextBox 2910">
          <a:extLst>
            <a:ext uri="{FF2B5EF4-FFF2-40B4-BE49-F238E27FC236}">
              <a16:creationId xmlns:a16="http://schemas.microsoft.com/office/drawing/2014/main" id="{00000000-0008-0000-0000-00005F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12" name="TextBox 2911">
          <a:extLst>
            <a:ext uri="{FF2B5EF4-FFF2-40B4-BE49-F238E27FC236}">
              <a16:creationId xmlns:a16="http://schemas.microsoft.com/office/drawing/2014/main" id="{00000000-0008-0000-0000-000060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13" name="TextBox 2912">
          <a:extLst>
            <a:ext uri="{FF2B5EF4-FFF2-40B4-BE49-F238E27FC236}">
              <a16:creationId xmlns:a16="http://schemas.microsoft.com/office/drawing/2014/main" id="{00000000-0008-0000-0000-000061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14" name="TextBox 2913">
          <a:extLst>
            <a:ext uri="{FF2B5EF4-FFF2-40B4-BE49-F238E27FC236}">
              <a16:creationId xmlns:a16="http://schemas.microsoft.com/office/drawing/2014/main" id="{00000000-0008-0000-0000-000062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15" name="TextBox 2914">
          <a:extLst>
            <a:ext uri="{FF2B5EF4-FFF2-40B4-BE49-F238E27FC236}">
              <a16:creationId xmlns:a16="http://schemas.microsoft.com/office/drawing/2014/main" id="{00000000-0008-0000-0000-000063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16" name="TextBox 2915">
          <a:extLst>
            <a:ext uri="{FF2B5EF4-FFF2-40B4-BE49-F238E27FC236}">
              <a16:creationId xmlns:a16="http://schemas.microsoft.com/office/drawing/2014/main" id="{00000000-0008-0000-0000-000064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17" name="TextBox 2916">
          <a:extLst>
            <a:ext uri="{FF2B5EF4-FFF2-40B4-BE49-F238E27FC236}">
              <a16:creationId xmlns:a16="http://schemas.microsoft.com/office/drawing/2014/main" id="{00000000-0008-0000-0000-000065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18" name="TextBox 2917">
          <a:extLst>
            <a:ext uri="{FF2B5EF4-FFF2-40B4-BE49-F238E27FC236}">
              <a16:creationId xmlns:a16="http://schemas.microsoft.com/office/drawing/2014/main" id="{00000000-0008-0000-0000-000066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19" name="TextBox 2918">
          <a:extLst>
            <a:ext uri="{FF2B5EF4-FFF2-40B4-BE49-F238E27FC236}">
              <a16:creationId xmlns:a16="http://schemas.microsoft.com/office/drawing/2014/main" id="{00000000-0008-0000-0000-000067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20" name="TextBox 2919">
          <a:extLst>
            <a:ext uri="{FF2B5EF4-FFF2-40B4-BE49-F238E27FC236}">
              <a16:creationId xmlns:a16="http://schemas.microsoft.com/office/drawing/2014/main" id="{00000000-0008-0000-0000-000068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21" name="TextBox 2920">
          <a:extLst>
            <a:ext uri="{FF2B5EF4-FFF2-40B4-BE49-F238E27FC236}">
              <a16:creationId xmlns:a16="http://schemas.microsoft.com/office/drawing/2014/main" id="{00000000-0008-0000-0000-000069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22" name="TextBox 2921">
          <a:extLst>
            <a:ext uri="{FF2B5EF4-FFF2-40B4-BE49-F238E27FC236}">
              <a16:creationId xmlns:a16="http://schemas.microsoft.com/office/drawing/2014/main" id="{00000000-0008-0000-0000-00006A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23" name="TextBox 2922">
          <a:extLst>
            <a:ext uri="{FF2B5EF4-FFF2-40B4-BE49-F238E27FC236}">
              <a16:creationId xmlns:a16="http://schemas.microsoft.com/office/drawing/2014/main" id="{00000000-0008-0000-0000-00006B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24" name="TextBox 2923">
          <a:extLst>
            <a:ext uri="{FF2B5EF4-FFF2-40B4-BE49-F238E27FC236}">
              <a16:creationId xmlns:a16="http://schemas.microsoft.com/office/drawing/2014/main" id="{00000000-0008-0000-0000-00006C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25" name="TextBox 2924">
          <a:extLst>
            <a:ext uri="{FF2B5EF4-FFF2-40B4-BE49-F238E27FC236}">
              <a16:creationId xmlns:a16="http://schemas.microsoft.com/office/drawing/2014/main" id="{00000000-0008-0000-0000-00006D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26" name="TextBox 2925">
          <a:extLst>
            <a:ext uri="{FF2B5EF4-FFF2-40B4-BE49-F238E27FC236}">
              <a16:creationId xmlns:a16="http://schemas.microsoft.com/office/drawing/2014/main" id="{00000000-0008-0000-0000-00006E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27" name="TextBox 2926">
          <a:extLst>
            <a:ext uri="{FF2B5EF4-FFF2-40B4-BE49-F238E27FC236}">
              <a16:creationId xmlns:a16="http://schemas.microsoft.com/office/drawing/2014/main" id="{00000000-0008-0000-0000-00006F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28" name="TextBox 2927">
          <a:extLst>
            <a:ext uri="{FF2B5EF4-FFF2-40B4-BE49-F238E27FC236}">
              <a16:creationId xmlns:a16="http://schemas.microsoft.com/office/drawing/2014/main" id="{00000000-0008-0000-0000-000070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29" name="TextBox 2928">
          <a:extLst>
            <a:ext uri="{FF2B5EF4-FFF2-40B4-BE49-F238E27FC236}">
              <a16:creationId xmlns:a16="http://schemas.microsoft.com/office/drawing/2014/main" id="{00000000-0008-0000-0000-000071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30" name="TextBox 2929">
          <a:extLst>
            <a:ext uri="{FF2B5EF4-FFF2-40B4-BE49-F238E27FC236}">
              <a16:creationId xmlns:a16="http://schemas.microsoft.com/office/drawing/2014/main" id="{00000000-0008-0000-0000-000072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31" name="TextBox 2930">
          <a:extLst>
            <a:ext uri="{FF2B5EF4-FFF2-40B4-BE49-F238E27FC236}">
              <a16:creationId xmlns:a16="http://schemas.microsoft.com/office/drawing/2014/main" id="{00000000-0008-0000-0000-000073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32" name="TextBox 2931">
          <a:extLst>
            <a:ext uri="{FF2B5EF4-FFF2-40B4-BE49-F238E27FC236}">
              <a16:creationId xmlns:a16="http://schemas.microsoft.com/office/drawing/2014/main" id="{00000000-0008-0000-0000-000074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33" name="TextBox 2932">
          <a:extLst>
            <a:ext uri="{FF2B5EF4-FFF2-40B4-BE49-F238E27FC236}">
              <a16:creationId xmlns:a16="http://schemas.microsoft.com/office/drawing/2014/main" id="{00000000-0008-0000-0000-000075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34" name="TextBox 2933">
          <a:extLst>
            <a:ext uri="{FF2B5EF4-FFF2-40B4-BE49-F238E27FC236}">
              <a16:creationId xmlns:a16="http://schemas.microsoft.com/office/drawing/2014/main" id="{00000000-0008-0000-0000-000076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35" name="TextBox 2934">
          <a:extLst>
            <a:ext uri="{FF2B5EF4-FFF2-40B4-BE49-F238E27FC236}">
              <a16:creationId xmlns:a16="http://schemas.microsoft.com/office/drawing/2014/main" id="{00000000-0008-0000-0000-000077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36" name="TextBox 2935">
          <a:extLst>
            <a:ext uri="{FF2B5EF4-FFF2-40B4-BE49-F238E27FC236}">
              <a16:creationId xmlns:a16="http://schemas.microsoft.com/office/drawing/2014/main" id="{00000000-0008-0000-0000-000078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37" name="TextBox 2936">
          <a:extLst>
            <a:ext uri="{FF2B5EF4-FFF2-40B4-BE49-F238E27FC236}">
              <a16:creationId xmlns:a16="http://schemas.microsoft.com/office/drawing/2014/main" id="{00000000-0008-0000-0000-000079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38" name="TextBox 2937">
          <a:extLst>
            <a:ext uri="{FF2B5EF4-FFF2-40B4-BE49-F238E27FC236}">
              <a16:creationId xmlns:a16="http://schemas.microsoft.com/office/drawing/2014/main" id="{00000000-0008-0000-0000-00007A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39" name="TextBox 2938">
          <a:extLst>
            <a:ext uri="{FF2B5EF4-FFF2-40B4-BE49-F238E27FC236}">
              <a16:creationId xmlns:a16="http://schemas.microsoft.com/office/drawing/2014/main" id="{00000000-0008-0000-0000-00007B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40" name="TextBox 2939">
          <a:extLst>
            <a:ext uri="{FF2B5EF4-FFF2-40B4-BE49-F238E27FC236}">
              <a16:creationId xmlns:a16="http://schemas.microsoft.com/office/drawing/2014/main" id="{00000000-0008-0000-0000-00007C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41" name="TextBox 2940">
          <a:extLst>
            <a:ext uri="{FF2B5EF4-FFF2-40B4-BE49-F238E27FC236}">
              <a16:creationId xmlns:a16="http://schemas.microsoft.com/office/drawing/2014/main" id="{00000000-0008-0000-0000-00007D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42" name="TextBox 2941">
          <a:extLst>
            <a:ext uri="{FF2B5EF4-FFF2-40B4-BE49-F238E27FC236}">
              <a16:creationId xmlns:a16="http://schemas.microsoft.com/office/drawing/2014/main" id="{00000000-0008-0000-0000-00007E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43" name="TextBox 2942">
          <a:extLst>
            <a:ext uri="{FF2B5EF4-FFF2-40B4-BE49-F238E27FC236}">
              <a16:creationId xmlns:a16="http://schemas.microsoft.com/office/drawing/2014/main" id="{00000000-0008-0000-0000-00007F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44" name="TextBox 2943">
          <a:extLst>
            <a:ext uri="{FF2B5EF4-FFF2-40B4-BE49-F238E27FC236}">
              <a16:creationId xmlns:a16="http://schemas.microsoft.com/office/drawing/2014/main" id="{00000000-0008-0000-0000-000080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45" name="TextBox 2944">
          <a:extLst>
            <a:ext uri="{FF2B5EF4-FFF2-40B4-BE49-F238E27FC236}">
              <a16:creationId xmlns:a16="http://schemas.microsoft.com/office/drawing/2014/main" id="{00000000-0008-0000-0000-000081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46" name="TextBox 2945">
          <a:extLst>
            <a:ext uri="{FF2B5EF4-FFF2-40B4-BE49-F238E27FC236}">
              <a16:creationId xmlns:a16="http://schemas.microsoft.com/office/drawing/2014/main" id="{00000000-0008-0000-0000-000082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47" name="TextBox 2946">
          <a:extLst>
            <a:ext uri="{FF2B5EF4-FFF2-40B4-BE49-F238E27FC236}">
              <a16:creationId xmlns:a16="http://schemas.microsoft.com/office/drawing/2014/main" id="{00000000-0008-0000-0000-000083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48" name="TextBox 2947">
          <a:extLst>
            <a:ext uri="{FF2B5EF4-FFF2-40B4-BE49-F238E27FC236}">
              <a16:creationId xmlns:a16="http://schemas.microsoft.com/office/drawing/2014/main" id="{00000000-0008-0000-0000-000084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49" name="TextBox 2948">
          <a:extLst>
            <a:ext uri="{FF2B5EF4-FFF2-40B4-BE49-F238E27FC236}">
              <a16:creationId xmlns:a16="http://schemas.microsoft.com/office/drawing/2014/main" id="{00000000-0008-0000-0000-000085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950" name="TextBox 2949">
          <a:extLst>
            <a:ext uri="{FF2B5EF4-FFF2-40B4-BE49-F238E27FC236}">
              <a16:creationId xmlns:a16="http://schemas.microsoft.com/office/drawing/2014/main" id="{00000000-0008-0000-0000-000086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951" name="TextBox 2950">
          <a:extLst>
            <a:ext uri="{FF2B5EF4-FFF2-40B4-BE49-F238E27FC236}">
              <a16:creationId xmlns:a16="http://schemas.microsoft.com/office/drawing/2014/main" id="{00000000-0008-0000-0000-000087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952" name="TextBox 2951">
          <a:extLst>
            <a:ext uri="{FF2B5EF4-FFF2-40B4-BE49-F238E27FC236}">
              <a16:creationId xmlns:a16="http://schemas.microsoft.com/office/drawing/2014/main" id="{00000000-0008-0000-0000-000088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953" name="TextBox 2952">
          <a:extLst>
            <a:ext uri="{FF2B5EF4-FFF2-40B4-BE49-F238E27FC236}">
              <a16:creationId xmlns:a16="http://schemas.microsoft.com/office/drawing/2014/main" id="{00000000-0008-0000-0000-000089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954" name="TextBox 2953">
          <a:extLst>
            <a:ext uri="{FF2B5EF4-FFF2-40B4-BE49-F238E27FC236}">
              <a16:creationId xmlns:a16="http://schemas.microsoft.com/office/drawing/2014/main" id="{00000000-0008-0000-0000-00008A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955" name="TextBox 2954">
          <a:extLst>
            <a:ext uri="{FF2B5EF4-FFF2-40B4-BE49-F238E27FC236}">
              <a16:creationId xmlns:a16="http://schemas.microsoft.com/office/drawing/2014/main" id="{00000000-0008-0000-0000-00008B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956" name="TextBox 2955">
          <a:extLst>
            <a:ext uri="{FF2B5EF4-FFF2-40B4-BE49-F238E27FC236}">
              <a16:creationId xmlns:a16="http://schemas.microsoft.com/office/drawing/2014/main" id="{00000000-0008-0000-0000-00008C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957" name="TextBox 2956">
          <a:extLst>
            <a:ext uri="{FF2B5EF4-FFF2-40B4-BE49-F238E27FC236}">
              <a16:creationId xmlns:a16="http://schemas.microsoft.com/office/drawing/2014/main" id="{00000000-0008-0000-0000-00008D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958" name="TextBox 2957">
          <a:extLst>
            <a:ext uri="{FF2B5EF4-FFF2-40B4-BE49-F238E27FC236}">
              <a16:creationId xmlns:a16="http://schemas.microsoft.com/office/drawing/2014/main" id="{00000000-0008-0000-0000-00008E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959" name="TextBox 2958">
          <a:extLst>
            <a:ext uri="{FF2B5EF4-FFF2-40B4-BE49-F238E27FC236}">
              <a16:creationId xmlns:a16="http://schemas.microsoft.com/office/drawing/2014/main" id="{00000000-0008-0000-0000-00008F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960" name="TextBox 2959">
          <a:extLst>
            <a:ext uri="{FF2B5EF4-FFF2-40B4-BE49-F238E27FC236}">
              <a16:creationId xmlns:a16="http://schemas.microsoft.com/office/drawing/2014/main" id="{00000000-0008-0000-0000-000090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961" name="TextBox 2960">
          <a:extLst>
            <a:ext uri="{FF2B5EF4-FFF2-40B4-BE49-F238E27FC236}">
              <a16:creationId xmlns:a16="http://schemas.microsoft.com/office/drawing/2014/main" id="{00000000-0008-0000-0000-000091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962" name="TextBox 2961">
          <a:extLst>
            <a:ext uri="{FF2B5EF4-FFF2-40B4-BE49-F238E27FC236}">
              <a16:creationId xmlns:a16="http://schemas.microsoft.com/office/drawing/2014/main" id="{00000000-0008-0000-0000-000092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2963" name="TextBox 2962">
          <a:extLst>
            <a:ext uri="{FF2B5EF4-FFF2-40B4-BE49-F238E27FC236}">
              <a16:creationId xmlns:a16="http://schemas.microsoft.com/office/drawing/2014/main" id="{00000000-0008-0000-0000-000093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64" name="TextBox 2963">
          <a:extLst>
            <a:ext uri="{FF2B5EF4-FFF2-40B4-BE49-F238E27FC236}">
              <a16:creationId xmlns:a16="http://schemas.microsoft.com/office/drawing/2014/main" id="{00000000-0008-0000-0000-000094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65" name="TextBox 2964">
          <a:extLst>
            <a:ext uri="{FF2B5EF4-FFF2-40B4-BE49-F238E27FC236}">
              <a16:creationId xmlns:a16="http://schemas.microsoft.com/office/drawing/2014/main" id="{00000000-0008-0000-0000-000095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66" name="TextBox 2965">
          <a:extLst>
            <a:ext uri="{FF2B5EF4-FFF2-40B4-BE49-F238E27FC236}">
              <a16:creationId xmlns:a16="http://schemas.microsoft.com/office/drawing/2014/main" id="{00000000-0008-0000-0000-000096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67" name="TextBox 2966">
          <a:extLst>
            <a:ext uri="{FF2B5EF4-FFF2-40B4-BE49-F238E27FC236}">
              <a16:creationId xmlns:a16="http://schemas.microsoft.com/office/drawing/2014/main" id="{00000000-0008-0000-0000-000097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68" name="TextBox 2967">
          <a:extLst>
            <a:ext uri="{FF2B5EF4-FFF2-40B4-BE49-F238E27FC236}">
              <a16:creationId xmlns:a16="http://schemas.microsoft.com/office/drawing/2014/main" id="{00000000-0008-0000-0000-000098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69" name="TextBox 2968">
          <a:extLst>
            <a:ext uri="{FF2B5EF4-FFF2-40B4-BE49-F238E27FC236}">
              <a16:creationId xmlns:a16="http://schemas.microsoft.com/office/drawing/2014/main" id="{00000000-0008-0000-0000-000099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70" name="TextBox 2969">
          <a:extLst>
            <a:ext uri="{FF2B5EF4-FFF2-40B4-BE49-F238E27FC236}">
              <a16:creationId xmlns:a16="http://schemas.microsoft.com/office/drawing/2014/main" id="{00000000-0008-0000-0000-00009A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71" name="TextBox 2970">
          <a:extLst>
            <a:ext uri="{FF2B5EF4-FFF2-40B4-BE49-F238E27FC236}">
              <a16:creationId xmlns:a16="http://schemas.microsoft.com/office/drawing/2014/main" id="{00000000-0008-0000-0000-00009B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72" name="TextBox 2971">
          <a:extLst>
            <a:ext uri="{FF2B5EF4-FFF2-40B4-BE49-F238E27FC236}">
              <a16:creationId xmlns:a16="http://schemas.microsoft.com/office/drawing/2014/main" id="{00000000-0008-0000-0000-00009C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73" name="TextBox 2972">
          <a:extLst>
            <a:ext uri="{FF2B5EF4-FFF2-40B4-BE49-F238E27FC236}">
              <a16:creationId xmlns:a16="http://schemas.microsoft.com/office/drawing/2014/main" id="{00000000-0008-0000-0000-00009D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74" name="TextBox 2973">
          <a:extLst>
            <a:ext uri="{FF2B5EF4-FFF2-40B4-BE49-F238E27FC236}">
              <a16:creationId xmlns:a16="http://schemas.microsoft.com/office/drawing/2014/main" id="{00000000-0008-0000-0000-00009E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75" name="TextBox 2974">
          <a:extLst>
            <a:ext uri="{FF2B5EF4-FFF2-40B4-BE49-F238E27FC236}">
              <a16:creationId xmlns:a16="http://schemas.microsoft.com/office/drawing/2014/main" id="{00000000-0008-0000-0000-00009F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76" name="TextBox 2975">
          <a:extLst>
            <a:ext uri="{FF2B5EF4-FFF2-40B4-BE49-F238E27FC236}">
              <a16:creationId xmlns:a16="http://schemas.microsoft.com/office/drawing/2014/main" id="{00000000-0008-0000-0000-0000A0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77" name="TextBox 2976">
          <a:extLst>
            <a:ext uri="{FF2B5EF4-FFF2-40B4-BE49-F238E27FC236}">
              <a16:creationId xmlns:a16="http://schemas.microsoft.com/office/drawing/2014/main" id="{00000000-0008-0000-0000-0000A1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78" name="TextBox 2977">
          <a:extLst>
            <a:ext uri="{FF2B5EF4-FFF2-40B4-BE49-F238E27FC236}">
              <a16:creationId xmlns:a16="http://schemas.microsoft.com/office/drawing/2014/main" id="{00000000-0008-0000-0000-0000A2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79" name="TextBox 2978">
          <a:extLst>
            <a:ext uri="{FF2B5EF4-FFF2-40B4-BE49-F238E27FC236}">
              <a16:creationId xmlns:a16="http://schemas.microsoft.com/office/drawing/2014/main" id="{00000000-0008-0000-0000-0000A3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80" name="TextBox 2979">
          <a:extLst>
            <a:ext uri="{FF2B5EF4-FFF2-40B4-BE49-F238E27FC236}">
              <a16:creationId xmlns:a16="http://schemas.microsoft.com/office/drawing/2014/main" id="{00000000-0008-0000-0000-0000A4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81" name="TextBox 2980">
          <a:extLst>
            <a:ext uri="{FF2B5EF4-FFF2-40B4-BE49-F238E27FC236}">
              <a16:creationId xmlns:a16="http://schemas.microsoft.com/office/drawing/2014/main" id="{00000000-0008-0000-0000-0000A5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82" name="TextBox 2981">
          <a:extLst>
            <a:ext uri="{FF2B5EF4-FFF2-40B4-BE49-F238E27FC236}">
              <a16:creationId xmlns:a16="http://schemas.microsoft.com/office/drawing/2014/main" id="{00000000-0008-0000-0000-0000A6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83" name="TextBox 2982">
          <a:extLst>
            <a:ext uri="{FF2B5EF4-FFF2-40B4-BE49-F238E27FC236}">
              <a16:creationId xmlns:a16="http://schemas.microsoft.com/office/drawing/2014/main" id="{00000000-0008-0000-0000-0000A7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84" name="TextBox 2983">
          <a:extLst>
            <a:ext uri="{FF2B5EF4-FFF2-40B4-BE49-F238E27FC236}">
              <a16:creationId xmlns:a16="http://schemas.microsoft.com/office/drawing/2014/main" id="{00000000-0008-0000-0000-0000A8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85" name="TextBox 2984">
          <a:extLst>
            <a:ext uri="{FF2B5EF4-FFF2-40B4-BE49-F238E27FC236}">
              <a16:creationId xmlns:a16="http://schemas.microsoft.com/office/drawing/2014/main" id="{00000000-0008-0000-0000-0000A9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86" name="TextBox 2985">
          <a:extLst>
            <a:ext uri="{FF2B5EF4-FFF2-40B4-BE49-F238E27FC236}">
              <a16:creationId xmlns:a16="http://schemas.microsoft.com/office/drawing/2014/main" id="{00000000-0008-0000-0000-0000AA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87" name="TextBox 2986">
          <a:extLst>
            <a:ext uri="{FF2B5EF4-FFF2-40B4-BE49-F238E27FC236}">
              <a16:creationId xmlns:a16="http://schemas.microsoft.com/office/drawing/2014/main" id="{00000000-0008-0000-0000-0000AB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88" name="TextBox 2987">
          <a:extLst>
            <a:ext uri="{FF2B5EF4-FFF2-40B4-BE49-F238E27FC236}">
              <a16:creationId xmlns:a16="http://schemas.microsoft.com/office/drawing/2014/main" id="{00000000-0008-0000-0000-0000AC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89" name="TextBox 2988">
          <a:extLst>
            <a:ext uri="{FF2B5EF4-FFF2-40B4-BE49-F238E27FC236}">
              <a16:creationId xmlns:a16="http://schemas.microsoft.com/office/drawing/2014/main" id="{00000000-0008-0000-0000-0000AD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90" name="TextBox 2989">
          <a:extLst>
            <a:ext uri="{FF2B5EF4-FFF2-40B4-BE49-F238E27FC236}">
              <a16:creationId xmlns:a16="http://schemas.microsoft.com/office/drawing/2014/main" id="{00000000-0008-0000-0000-0000AE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91" name="TextBox 2990">
          <a:extLst>
            <a:ext uri="{FF2B5EF4-FFF2-40B4-BE49-F238E27FC236}">
              <a16:creationId xmlns:a16="http://schemas.microsoft.com/office/drawing/2014/main" id="{00000000-0008-0000-0000-0000AF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92" name="TextBox 2991">
          <a:extLst>
            <a:ext uri="{FF2B5EF4-FFF2-40B4-BE49-F238E27FC236}">
              <a16:creationId xmlns:a16="http://schemas.microsoft.com/office/drawing/2014/main" id="{00000000-0008-0000-0000-0000B0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93" name="TextBox 2992">
          <a:extLst>
            <a:ext uri="{FF2B5EF4-FFF2-40B4-BE49-F238E27FC236}">
              <a16:creationId xmlns:a16="http://schemas.microsoft.com/office/drawing/2014/main" id="{00000000-0008-0000-0000-0000B1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94" name="TextBox 2993">
          <a:extLst>
            <a:ext uri="{FF2B5EF4-FFF2-40B4-BE49-F238E27FC236}">
              <a16:creationId xmlns:a16="http://schemas.microsoft.com/office/drawing/2014/main" id="{00000000-0008-0000-0000-0000B2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xdr:row>
      <xdr:rowOff>0</xdr:rowOff>
    </xdr:from>
    <xdr:ext cx="192428" cy="278089"/>
    <xdr:sp macro="" textlink="">
      <xdr:nvSpPr>
        <xdr:cNvPr id="2995" name="TextBox 2994">
          <a:extLst>
            <a:ext uri="{FF2B5EF4-FFF2-40B4-BE49-F238E27FC236}">
              <a16:creationId xmlns:a16="http://schemas.microsoft.com/office/drawing/2014/main" id="{00000000-0008-0000-0000-0000B30B0000}"/>
            </a:ext>
          </a:extLst>
        </xdr:cNvPr>
        <xdr:cNvSpPr txBox="1"/>
      </xdr:nvSpPr>
      <xdr:spPr>
        <a:xfrm>
          <a:off x="6309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96" name="TextBox 2995">
          <a:extLst>
            <a:ext uri="{FF2B5EF4-FFF2-40B4-BE49-F238E27FC236}">
              <a16:creationId xmlns:a16="http://schemas.microsoft.com/office/drawing/2014/main" id="{00000000-0008-0000-0000-0000B4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97" name="TextBox 2996">
          <a:extLst>
            <a:ext uri="{FF2B5EF4-FFF2-40B4-BE49-F238E27FC236}">
              <a16:creationId xmlns:a16="http://schemas.microsoft.com/office/drawing/2014/main" id="{00000000-0008-0000-0000-0000B5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98" name="TextBox 2997">
          <a:extLst>
            <a:ext uri="{FF2B5EF4-FFF2-40B4-BE49-F238E27FC236}">
              <a16:creationId xmlns:a16="http://schemas.microsoft.com/office/drawing/2014/main" id="{00000000-0008-0000-0000-0000B6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2999" name="TextBox 2998">
          <a:extLst>
            <a:ext uri="{FF2B5EF4-FFF2-40B4-BE49-F238E27FC236}">
              <a16:creationId xmlns:a16="http://schemas.microsoft.com/office/drawing/2014/main" id="{00000000-0008-0000-0000-0000B7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000" name="TextBox 2999">
          <a:extLst>
            <a:ext uri="{FF2B5EF4-FFF2-40B4-BE49-F238E27FC236}">
              <a16:creationId xmlns:a16="http://schemas.microsoft.com/office/drawing/2014/main" id="{00000000-0008-0000-0000-0000B8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001" name="TextBox 3000">
          <a:extLst>
            <a:ext uri="{FF2B5EF4-FFF2-40B4-BE49-F238E27FC236}">
              <a16:creationId xmlns:a16="http://schemas.microsoft.com/office/drawing/2014/main" id="{00000000-0008-0000-0000-0000B9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002" name="TextBox 3001">
          <a:extLst>
            <a:ext uri="{FF2B5EF4-FFF2-40B4-BE49-F238E27FC236}">
              <a16:creationId xmlns:a16="http://schemas.microsoft.com/office/drawing/2014/main" id="{00000000-0008-0000-0000-0000BA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003" name="TextBox 3002">
          <a:extLst>
            <a:ext uri="{FF2B5EF4-FFF2-40B4-BE49-F238E27FC236}">
              <a16:creationId xmlns:a16="http://schemas.microsoft.com/office/drawing/2014/main" id="{00000000-0008-0000-0000-0000BB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004" name="TextBox 3003">
          <a:extLst>
            <a:ext uri="{FF2B5EF4-FFF2-40B4-BE49-F238E27FC236}">
              <a16:creationId xmlns:a16="http://schemas.microsoft.com/office/drawing/2014/main" id="{00000000-0008-0000-0000-0000BC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005" name="TextBox 3004">
          <a:extLst>
            <a:ext uri="{FF2B5EF4-FFF2-40B4-BE49-F238E27FC236}">
              <a16:creationId xmlns:a16="http://schemas.microsoft.com/office/drawing/2014/main" id="{00000000-0008-0000-0000-0000BD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006" name="TextBox 3005">
          <a:extLst>
            <a:ext uri="{FF2B5EF4-FFF2-40B4-BE49-F238E27FC236}">
              <a16:creationId xmlns:a16="http://schemas.microsoft.com/office/drawing/2014/main" id="{00000000-0008-0000-0000-0000BE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3</xdr:row>
      <xdr:rowOff>0</xdr:rowOff>
    </xdr:from>
    <xdr:ext cx="184731" cy="278089"/>
    <xdr:sp macro="" textlink="">
      <xdr:nvSpPr>
        <xdr:cNvPr id="3007" name="TextBox 3006">
          <a:extLst>
            <a:ext uri="{FF2B5EF4-FFF2-40B4-BE49-F238E27FC236}">
              <a16:creationId xmlns:a16="http://schemas.microsoft.com/office/drawing/2014/main" id="{00000000-0008-0000-0000-0000BF0B0000}"/>
            </a:ext>
          </a:extLst>
        </xdr:cNvPr>
        <xdr:cNvSpPr txBox="1"/>
      </xdr:nvSpPr>
      <xdr:spPr>
        <a:xfrm>
          <a:off x="77952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008" name="TextBox 3007">
          <a:extLst>
            <a:ext uri="{FF2B5EF4-FFF2-40B4-BE49-F238E27FC236}">
              <a16:creationId xmlns:a16="http://schemas.microsoft.com/office/drawing/2014/main" id="{00000000-0008-0000-0000-0000C00B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009" name="TextBox 3008">
          <a:extLst>
            <a:ext uri="{FF2B5EF4-FFF2-40B4-BE49-F238E27FC236}">
              <a16:creationId xmlns:a16="http://schemas.microsoft.com/office/drawing/2014/main" id="{00000000-0008-0000-0000-0000C10B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010" name="TextBox 3009">
          <a:extLst>
            <a:ext uri="{FF2B5EF4-FFF2-40B4-BE49-F238E27FC236}">
              <a16:creationId xmlns:a16="http://schemas.microsoft.com/office/drawing/2014/main" id="{00000000-0008-0000-0000-0000C20B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011" name="TextBox 3010">
          <a:extLst>
            <a:ext uri="{FF2B5EF4-FFF2-40B4-BE49-F238E27FC236}">
              <a16:creationId xmlns:a16="http://schemas.microsoft.com/office/drawing/2014/main" id="{00000000-0008-0000-0000-0000C30B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12" name="TextBox 3011">
          <a:extLst>
            <a:ext uri="{FF2B5EF4-FFF2-40B4-BE49-F238E27FC236}">
              <a16:creationId xmlns:a16="http://schemas.microsoft.com/office/drawing/2014/main" id="{00000000-0008-0000-0000-0000C4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13" name="TextBox 3012">
          <a:extLst>
            <a:ext uri="{FF2B5EF4-FFF2-40B4-BE49-F238E27FC236}">
              <a16:creationId xmlns:a16="http://schemas.microsoft.com/office/drawing/2014/main" id="{00000000-0008-0000-0000-0000C5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14" name="TextBox 3013">
          <a:extLst>
            <a:ext uri="{FF2B5EF4-FFF2-40B4-BE49-F238E27FC236}">
              <a16:creationId xmlns:a16="http://schemas.microsoft.com/office/drawing/2014/main" id="{00000000-0008-0000-0000-0000C6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15" name="TextBox 3014">
          <a:extLst>
            <a:ext uri="{FF2B5EF4-FFF2-40B4-BE49-F238E27FC236}">
              <a16:creationId xmlns:a16="http://schemas.microsoft.com/office/drawing/2014/main" id="{00000000-0008-0000-0000-0000C7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16" name="TextBox 3015">
          <a:extLst>
            <a:ext uri="{FF2B5EF4-FFF2-40B4-BE49-F238E27FC236}">
              <a16:creationId xmlns:a16="http://schemas.microsoft.com/office/drawing/2014/main" id="{00000000-0008-0000-0000-0000C8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17" name="TextBox 3016">
          <a:extLst>
            <a:ext uri="{FF2B5EF4-FFF2-40B4-BE49-F238E27FC236}">
              <a16:creationId xmlns:a16="http://schemas.microsoft.com/office/drawing/2014/main" id="{00000000-0008-0000-0000-0000C9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18" name="TextBox 3017">
          <a:extLst>
            <a:ext uri="{FF2B5EF4-FFF2-40B4-BE49-F238E27FC236}">
              <a16:creationId xmlns:a16="http://schemas.microsoft.com/office/drawing/2014/main" id="{00000000-0008-0000-0000-0000CA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19" name="TextBox 3018">
          <a:extLst>
            <a:ext uri="{FF2B5EF4-FFF2-40B4-BE49-F238E27FC236}">
              <a16:creationId xmlns:a16="http://schemas.microsoft.com/office/drawing/2014/main" id="{00000000-0008-0000-0000-0000CB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20" name="TextBox 3019">
          <a:extLst>
            <a:ext uri="{FF2B5EF4-FFF2-40B4-BE49-F238E27FC236}">
              <a16:creationId xmlns:a16="http://schemas.microsoft.com/office/drawing/2014/main" id="{00000000-0008-0000-0000-0000CC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21" name="TextBox 3020">
          <a:extLst>
            <a:ext uri="{FF2B5EF4-FFF2-40B4-BE49-F238E27FC236}">
              <a16:creationId xmlns:a16="http://schemas.microsoft.com/office/drawing/2014/main" id="{00000000-0008-0000-0000-0000CD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22" name="TextBox 3021">
          <a:extLst>
            <a:ext uri="{FF2B5EF4-FFF2-40B4-BE49-F238E27FC236}">
              <a16:creationId xmlns:a16="http://schemas.microsoft.com/office/drawing/2014/main" id="{00000000-0008-0000-0000-0000CE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23" name="TextBox 3022">
          <a:extLst>
            <a:ext uri="{FF2B5EF4-FFF2-40B4-BE49-F238E27FC236}">
              <a16:creationId xmlns:a16="http://schemas.microsoft.com/office/drawing/2014/main" id="{00000000-0008-0000-0000-0000CF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24" name="TextBox 3023">
          <a:extLst>
            <a:ext uri="{FF2B5EF4-FFF2-40B4-BE49-F238E27FC236}">
              <a16:creationId xmlns:a16="http://schemas.microsoft.com/office/drawing/2014/main" id="{00000000-0008-0000-0000-0000D0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25" name="TextBox 3024">
          <a:extLst>
            <a:ext uri="{FF2B5EF4-FFF2-40B4-BE49-F238E27FC236}">
              <a16:creationId xmlns:a16="http://schemas.microsoft.com/office/drawing/2014/main" id="{00000000-0008-0000-0000-0000D1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26" name="TextBox 3025">
          <a:extLst>
            <a:ext uri="{FF2B5EF4-FFF2-40B4-BE49-F238E27FC236}">
              <a16:creationId xmlns:a16="http://schemas.microsoft.com/office/drawing/2014/main" id="{00000000-0008-0000-0000-0000D2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27" name="TextBox 3026">
          <a:extLst>
            <a:ext uri="{FF2B5EF4-FFF2-40B4-BE49-F238E27FC236}">
              <a16:creationId xmlns:a16="http://schemas.microsoft.com/office/drawing/2014/main" id="{00000000-0008-0000-0000-0000D3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28" name="TextBox 3027">
          <a:extLst>
            <a:ext uri="{FF2B5EF4-FFF2-40B4-BE49-F238E27FC236}">
              <a16:creationId xmlns:a16="http://schemas.microsoft.com/office/drawing/2014/main" id="{00000000-0008-0000-0000-0000D4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29" name="TextBox 3028">
          <a:extLst>
            <a:ext uri="{FF2B5EF4-FFF2-40B4-BE49-F238E27FC236}">
              <a16:creationId xmlns:a16="http://schemas.microsoft.com/office/drawing/2014/main" id="{00000000-0008-0000-0000-0000D5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30" name="TextBox 3029">
          <a:extLst>
            <a:ext uri="{FF2B5EF4-FFF2-40B4-BE49-F238E27FC236}">
              <a16:creationId xmlns:a16="http://schemas.microsoft.com/office/drawing/2014/main" id="{00000000-0008-0000-0000-0000D6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31" name="TextBox 3030">
          <a:extLst>
            <a:ext uri="{FF2B5EF4-FFF2-40B4-BE49-F238E27FC236}">
              <a16:creationId xmlns:a16="http://schemas.microsoft.com/office/drawing/2014/main" id="{00000000-0008-0000-0000-0000D7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32" name="TextBox 3031">
          <a:extLst>
            <a:ext uri="{FF2B5EF4-FFF2-40B4-BE49-F238E27FC236}">
              <a16:creationId xmlns:a16="http://schemas.microsoft.com/office/drawing/2014/main" id="{00000000-0008-0000-0000-0000D8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33" name="TextBox 3032">
          <a:extLst>
            <a:ext uri="{FF2B5EF4-FFF2-40B4-BE49-F238E27FC236}">
              <a16:creationId xmlns:a16="http://schemas.microsoft.com/office/drawing/2014/main" id="{00000000-0008-0000-0000-0000D9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34" name="TextBox 3033">
          <a:extLst>
            <a:ext uri="{FF2B5EF4-FFF2-40B4-BE49-F238E27FC236}">
              <a16:creationId xmlns:a16="http://schemas.microsoft.com/office/drawing/2014/main" id="{00000000-0008-0000-0000-0000DA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35" name="TextBox 3034">
          <a:extLst>
            <a:ext uri="{FF2B5EF4-FFF2-40B4-BE49-F238E27FC236}">
              <a16:creationId xmlns:a16="http://schemas.microsoft.com/office/drawing/2014/main" id="{00000000-0008-0000-0000-0000DB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36" name="TextBox 3035">
          <a:extLst>
            <a:ext uri="{FF2B5EF4-FFF2-40B4-BE49-F238E27FC236}">
              <a16:creationId xmlns:a16="http://schemas.microsoft.com/office/drawing/2014/main" id="{00000000-0008-0000-0000-0000DC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37" name="TextBox 3036">
          <a:extLst>
            <a:ext uri="{FF2B5EF4-FFF2-40B4-BE49-F238E27FC236}">
              <a16:creationId xmlns:a16="http://schemas.microsoft.com/office/drawing/2014/main" id="{00000000-0008-0000-0000-0000DD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38" name="TextBox 3037">
          <a:extLst>
            <a:ext uri="{FF2B5EF4-FFF2-40B4-BE49-F238E27FC236}">
              <a16:creationId xmlns:a16="http://schemas.microsoft.com/office/drawing/2014/main" id="{00000000-0008-0000-0000-0000DE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39" name="TextBox 3038">
          <a:extLst>
            <a:ext uri="{FF2B5EF4-FFF2-40B4-BE49-F238E27FC236}">
              <a16:creationId xmlns:a16="http://schemas.microsoft.com/office/drawing/2014/main" id="{00000000-0008-0000-0000-0000DF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40" name="TextBox 3039">
          <a:extLst>
            <a:ext uri="{FF2B5EF4-FFF2-40B4-BE49-F238E27FC236}">
              <a16:creationId xmlns:a16="http://schemas.microsoft.com/office/drawing/2014/main" id="{00000000-0008-0000-0000-0000E00B0000}"/>
            </a:ext>
          </a:extLst>
        </xdr:cNvPr>
        <xdr:cNvSpPr txBox="1"/>
      </xdr:nvSpPr>
      <xdr:spPr>
        <a:xfrm>
          <a:off x="928116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3</xdr:row>
      <xdr:rowOff>0</xdr:rowOff>
    </xdr:from>
    <xdr:ext cx="184731" cy="278089"/>
    <xdr:sp macro="" textlink="">
      <xdr:nvSpPr>
        <xdr:cNvPr id="3041" name="TextBox 3040">
          <a:extLst>
            <a:ext uri="{FF2B5EF4-FFF2-40B4-BE49-F238E27FC236}">
              <a16:creationId xmlns:a16="http://schemas.microsoft.com/office/drawing/2014/main" id="{00000000-0008-0000-0000-0000E10B0000}"/>
            </a:ext>
          </a:extLst>
        </xdr:cNvPr>
        <xdr:cNvSpPr txBox="1"/>
      </xdr:nvSpPr>
      <xdr:spPr>
        <a:xfrm>
          <a:off x="9281160" y="2026920"/>
          <a:ext cx="184731" cy="278089"/>
        </a:xfrm>
        <a:prstGeom prst="rect">
          <a:avLst/>
        </a:prstGeom>
        <a:noFill/>
        <a:ln>
          <a:solidFill>
            <a:schemeClr val="bg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48" name="TextBox 3047">
          <a:extLst>
            <a:ext uri="{FF2B5EF4-FFF2-40B4-BE49-F238E27FC236}">
              <a16:creationId xmlns:a16="http://schemas.microsoft.com/office/drawing/2014/main" id="{00000000-0008-0000-0000-0000E8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49" name="TextBox 3048">
          <a:extLst>
            <a:ext uri="{FF2B5EF4-FFF2-40B4-BE49-F238E27FC236}">
              <a16:creationId xmlns:a16="http://schemas.microsoft.com/office/drawing/2014/main" id="{00000000-0008-0000-0000-0000E9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50" name="TextBox 3049">
          <a:extLst>
            <a:ext uri="{FF2B5EF4-FFF2-40B4-BE49-F238E27FC236}">
              <a16:creationId xmlns:a16="http://schemas.microsoft.com/office/drawing/2014/main" id="{00000000-0008-0000-0000-0000EA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51" name="TextBox 3050">
          <a:extLst>
            <a:ext uri="{FF2B5EF4-FFF2-40B4-BE49-F238E27FC236}">
              <a16:creationId xmlns:a16="http://schemas.microsoft.com/office/drawing/2014/main" id="{00000000-0008-0000-0000-0000EB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52" name="TextBox 3051">
          <a:extLst>
            <a:ext uri="{FF2B5EF4-FFF2-40B4-BE49-F238E27FC236}">
              <a16:creationId xmlns:a16="http://schemas.microsoft.com/office/drawing/2014/main" id="{00000000-0008-0000-0000-0000EC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53" name="TextBox 3052">
          <a:extLst>
            <a:ext uri="{FF2B5EF4-FFF2-40B4-BE49-F238E27FC236}">
              <a16:creationId xmlns:a16="http://schemas.microsoft.com/office/drawing/2014/main" id="{00000000-0008-0000-0000-0000ED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54" name="TextBox 3053">
          <a:extLst>
            <a:ext uri="{FF2B5EF4-FFF2-40B4-BE49-F238E27FC236}">
              <a16:creationId xmlns:a16="http://schemas.microsoft.com/office/drawing/2014/main" id="{00000000-0008-0000-0000-0000EE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55" name="TextBox 3054">
          <a:extLst>
            <a:ext uri="{FF2B5EF4-FFF2-40B4-BE49-F238E27FC236}">
              <a16:creationId xmlns:a16="http://schemas.microsoft.com/office/drawing/2014/main" id="{00000000-0008-0000-0000-0000EF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56" name="TextBox 3055">
          <a:extLst>
            <a:ext uri="{FF2B5EF4-FFF2-40B4-BE49-F238E27FC236}">
              <a16:creationId xmlns:a16="http://schemas.microsoft.com/office/drawing/2014/main" id="{00000000-0008-0000-0000-0000F0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57" name="TextBox 3056">
          <a:extLst>
            <a:ext uri="{FF2B5EF4-FFF2-40B4-BE49-F238E27FC236}">
              <a16:creationId xmlns:a16="http://schemas.microsoft.com/office/drawing/2014/main" id="{00000000-0008-0000-0000-0000F1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58" name="TextBox 3057">
          <a:extLst>
            <a:ext uri="{FF2B5EF4-FFF2-40B4-BE49-F238E27FC236}">
              <a16:creationId xmlns:a16="http://schemas.microsoft.com/office/drawing/2014/main" id="{00000000-0008-0000-0000-0000F2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59" name="TextBox 3058">
          <a:extLst>
            <a:ext uri="{FF2B5EF4-FFF2-40B4-BE49-F238E27FC236}">
              <a16:creationId xmlns:a16="http://schemas.microsoft.com/office/drawing/2014/main" id="{00000000-0008-0000-0000-0000F3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60" name="TextBox 3059">
          <a:extLst>
            <a:ext uri="{FF2B5EF4-FFF2-40B4-BE49-F238E27FC236}">
              <a16:creationId xmlns:a16="http://schemas.microsoft.com/office/drawing/2014/main" id="{00000000-0008-0000-0000-0000F4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61" name="TextBox 3060">
          <a:extLst>
            <a:ext uri="{FF2B5EF4-FFF2-40B4-BE49-F238E27FC236}">
              <a16:creationId xmlns:a16="http://schemas.microsoft.com/office/drawing/2014/main" id="{00000000-0008-0000-0000-0000F5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62" name="TextBox 3061">
          <a:extLst>
            <a:ext uri="{FF2B5EF4-FFF2-40B4-BE49-F238E27FC236}">
              <a16:creationId xmlns:a16="http://schemas.microsoft.com/office/drawing/2014/main" id="{00000000-0008-0000-0000-0000F6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63" name="TextBox 3062">
          <a:extLst>
            <a:ext uri="{FF2B5EF4-FFF2-40B4-BE49-F238E27FC236}">
              <a16:creationId xmlns:a16="http://schemas.microsoft.com/office/drawing/2014/main" id="{00000000-0008-0000-0000-0000F7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64" name="TextBox 3063">
          <a:extLst>
            <a:ext uri="{FF2B5EF4-FFF2-40B4-BE49-F238E27FC236}">
              <a16:creationId xmlns:a16="http://schemas.microsoft.com/office/drawing/2014/main" id="{00000000-0008-0000-0000-0000F8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65" name="TextBox 3064">
          <a:extLst>
            <a:ext uri="{FF2B5EF4-FFF2-40B4-BE49-F238E27FC236}">
              <a16:creationId xmlns:a16="http://schemas.microsoft.com/office/drawing/2014/main" id="{00000000-0008-0000-0000-0000F9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66" name="TextBox 3065">
          <a:extLst>
            <a:ext uri="{FF2B5EF4-FFF2-40B4-BE49-F238E27FC236}">
              <a16:creationId xmlns:a16="http://schemas.microsoft.com/office/drawing/2014/main" id="{00000000-0008-0000-0000-0000FA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67" name="TextBox 3066">
          <a:extLst>
            <a:ext uri="{FF2B5EF4-FFF2-40B4-BE49-F238E27FC236}">
              <a16:creationId xmlns:a16="http://schemas.microsoft.com/office/drawing/2014/main" id="{00000000-0008-0000-0000-0000FB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68" name="TextBox 3067">
          <a:extLst>
            <a:ext uri="{FF2B5EF4-FFF2-40B4-BE49-F238E27FC236}">
              <a16:creationId xmlns:a16="http://schemas.microsoft.com/office/drawing/2014/main" id="{00000000-0008-0000-0000-0000FC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69" name="TextBox 3068">
          <a:extLst>
            <a:ext uri="{FF2B5EF4-FFF2-40B4-BE49-F238E27FC236}">
              <a16:creationId xmlns:a16="http://schemas.microsoft.com/office/drawing/2014/main" id="{00000000-0008-0000-0000-0000FD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70" name="TextBox 3069">
          <a:extLst>
            <a:ext uri="{FF2B5EF4-FFF2-40B4-BE49-F238E27FC236}">
              <a16:creationId xmlns:a16="http://schemas.microsoft.com/office/drawing/2014/main" id="{00000000-0008-0000-0000-0000FE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71" name="TextBox 3070">
          <a:extLst>
            <a:ext uri="{FF2B5EF4-FFF2-40B4-BE49-F238E27FC236}">
              <a16:creationId xmlns:a16="http://schemas.microsoft.com/office/drawing/2014/main" id="{00000000-0008-0000-0000-0000FF0B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72" name="TextBox 3071">
          <a:extLst>
            <a:ext uri="{FF2B5EF4-FFF2-40B4-BE49-F238E27FC236}">
              <a16:creationId xmlns:a16="http://schemas.microsoft.com/office/drawing/2014/main" id="{00000000-0008-0000-0000-000000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73" name="TextBox 3072">
          <a:extLst>
            <a:ext uri="{FF2B5EF4-FFF2-40B4-BE49-F238E27FC236}">
              <a16:creationId xmlns:a16="http://schemas.microsoft.com/office/drawing/2014/main" id="{00000000-0008-0000-0000-000001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74" name="TextBox 3073">
          <a:extLst>
            <a:ext uri="{FF2B5EF4-FFF2-40B4-BE49-F238E27FC236}">
              <a16:creationId xmlns:a16="http://schemas.microsoft.com/office/drawing/2014/main" id="{00000000-0008-0000-0000-000002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75" name="TextBox 3074">
          <a:extLst>
            <a:ext uri="{FF2B5EF4-FFF2-40B4-BE49-F238E27FC236}">
              <a16:creationId xmlns:a16="http://schemas.microsoft.com/office/drawing/2014/main" id="{00000000-0008-0000-0000-000003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76" name="TextBox 3075">
          <a:extLst>
            <a:ext uri="{FF2B5EF4-FFF2-40B4-BE49-F238E27FC236}">
              <a16:creationId xmlns:a16="http://schemas.microsoft.com/office/drawing/2014/main" id="{00000000-0008-0000-0000-000004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77" name="TextBox 3076">
          <a:extLst>
            <a:ext uri="{FF2B5EF4-FFF2-40B4-BE49-F238E27FC236}">
              <a16:creationId xmlns:a16="http://schemas.microsoft.com/office/drawing/2014/main" id="{00000000-0008-0000-0000-000005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78" name="TextBox 3077">
          <a:extLst>
            <a:ext uri="{FF2B5EF4-FFF2-40B4-BE49-F238E27FC236}">
              <a16:creationId xmlns:a16="http://schemas.microsoft.com/office/drawing/2014/main" id="{00000000-0008-0000-0000-000006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79" name="TextBox 3078">
          <a:extLst>
            <a:ext uri="{FF2B5EF4-FFF2-40B4-BE49-F238E27FC236}">
              <a16:creationId xmlns:a16="http://schemas.microsoft.com/office/drawing/2014/main" id="{00000000-0008-0000-0000-000007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80" name="TextBox 3079">
          <a:extLst>
            <a:ext uri="{FF2B5EF4-FFF2-40B4-BE49-F238E27FC236}">
              <a16:creationId xmlns:a16="http://schemas.microsoft.com/office/drawing/2014/main" id="{00000000-0008-0000-0000-000008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81" name="TextBox 3080">
          <a:extLst>
            <a:ext uri="{FF2B5EF4-FFF2-40B4-BE49-F238E27FC236}">
              <a16:creationId xmlns:a16="http://schemas.microsoft.com/office/drawing/2014/main" id="{00000000-0008-0000-0000-000009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82" name="TextBox 3081">
          <a:extLst>
            <a:ext uri="{FF2B5EF4-FFF2-40B4-BE49-F238E27FC236}">
              <a16:creationId xmlns:a16="http://schemas.microsoft.com/office/drawing/2014/main" id="{00000000-0008-0000-0000-00000A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83" name="TextBox 3082">
          <a:extLst>
            <a:ext uri="{FF2B5EF4-FFF2-40B4-BE49-F238E27FC236}">
              <a16:creationId xmlns:a16="http://schemas.microsoft.com/office/drawing/2014/main" id="{00000000-0008-0000-0000-00000B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84" name="TextBox 3083">
          <a:extLst>
            <a:ext uri="{FF2B5EF4-FFF2-40B4-BE49-F238E27FC236}">
              <a16:creationId xmlns:a16="http://schemas.microsoft.com/office/drawing/2014/main" id="{00000000-0008-0000-0000-00000C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85" name="TextBox 3084">
          <a:extLst>
            <a:ext uri="{FF2B5EF4-FFF2-40B4-BE49-F238E27FC236}">
              <a16:creationId xmlns:a16="http://schemas.microsoft.com/office/drawing/2014/main" id="{00000000-0008-0000-0000-00000D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86" name="TextBox 3085">
          <a:extLst>
            <a:ext uri="{FF2B5EF4-FFF2-40B4-BE49-F238E27FC236}">
              <a16:creationId xmlns:a16="http://schemas.microsoft.com/office/drawing/2014/main" id="{00000000-0008-0000-0000-00000E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87" name="TextBox 3086">
          <a:extLst>
            <a:ext uri="{FF2B5EF4-FFF2-40B4-BE49-F238E27FC236}">
              <a16:creationId xmlns:a16="http://schemas.microsoft.com/office/drawing/2014/main" id="{00000000-0008-0000-0000-00000F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88" name="TextBox 3087">
          <a:extLst>
            <a:ext uri="{FF2B5EF4-FFF2-40B4-BE49-F238E27FC236}">
              <a16:creationId xmlns:a16="http://schemas.microsoft.com/office/drawing/2014/main" id="{00000000-0008-0000-0000-000010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089" name="TextBox 3088">
          <a:extLst>
            <a:ext uri="{FF2B5EF4-FFF2-40B4-BE49-F238E27FC236}">
              <a16:creationId xmlns:a16="http://schemas.microsoft.com/office/drawing/2014/main" id="{00000000-0008-0000-0000-000011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090" name="TextBox 3089">
          <a:extLst>
            <a:ext uri="{FF2B5EF4-FFF2-40B4-BE49-F238E27FC236}">
              <a16:creationId xmlns:a16="http://schemas.microsoft.com/office/drawing/2014/main" id="{00000000-0008-0000-0000-000012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091" name="TextBox 3090">
          <a:extLst>
            <a:ext uri="{FF2B5EF4-FFF2-40B4-BE49-F238E27FC236}">
              <a16:creationId xmlns:a16="http://schemas.microsoft.com/office/drawing/2014/main" id="{00000000-0008-0000-0000-000013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092" name="TextBox 3091">
          <a:extLst>
            <a:ext uri="{FF2B5EF4-FFF2-40B4-BE49-F238E27FC236}">
              <a16:creationId xmlns:a16="http://schemas.microsoft.com/office/drawing/2014/main" id="{00000000-0008-0000-0000-000014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093" name="TextBox 3092">
          <a:extLst>
            <a:ext uri="{FF2B5EF4-FFF2-40B4-BE49-F238E27FC236}">
              <a16:creationId xmlns:a16="http://schemas.microsoft.com/office/drawing/2014/main" id="{00000000-0008-0000-0000-000015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094" name="TextBox 3093">
          <a:extLst>
            <a:ext uri="{FF2B5EF4-FFF2-40B4-BE49-F238E27FC236}">
              <a16:creationId xmlns:a16="http://schemas.microsoft.com/office/drawing/2014/main" id="{00000000-0008-0000-0000-000016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095" name="TextBox 3094">
          <a:extLst>
            <a:ext uri="{FF2B5EF4-FFF2-40B4-BE49-F238E27FC236}">
              <a16:creationId xmlns:a16="http://schemas.microsoft.com/office/drawing/2014/main" id="{00000000-0008-0000-0000-000017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096" name="TextBox 3095">
          <a:extLst>
            <a:ext uri="{FF2B5EF4-FFF2-40B4-BE49-F238E27FC236}">
              <a16:creationId xmlns:a16="http://schemas.microsoft.com/office/drawing/2014/main" id="{00000000-0008-0000-0000-000018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097" name="TextBox 3096">
          <a:extLst>
            <a:ext uri="{FF2B5EF4-FFF2-40B4-BE49-F238E27FC236}">
              <a16:creationId xmlns:a16="http://schemas.microsoft.com/office/drawing/2014/main" id="{00000000-0008-0000-0000-000019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098" name="TextBox 3097">
          <a:extLst>
            <a:ext uri="{FF2B5EF4-FFF2-40B4-BE49-F238E27FC236}">
              <a16:creationId xmlns:a16="http://schemas.microsoft.com/office/drawing/2014/main" id="{00000000-0008-0000-0000-00001A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099" name="TextBox 3098">
          <a:extLst>
            <a:ext uri="{FF2B5EF4-FFF2-40B4-BE49-F238E27FC236}">
              <a16:creationId xmlns:a16="http://schemas.microsoft.com/office/drawing/2014/main" id="{00000000-0008-0000-0000-00001B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00" name="TextBox 3099">
          <a:extLst>
            <a:ext uri="{FF2B5EF4-FFF2-40B4-BE49-F238E27FC236}">
              <a16:creationId xmlns:a16="http://schemas.microsoft.com/office/drawing/2014/main" id="{00000000-0008-0000-0000-00001C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01" name="TextBox 3100">
          <a:extLst>
            <a:ext uri="{FF2B5EF4-FFF2-40B4-BE49-F238E27FC236}">
              <a16:creationId xmlns:a16="http://schemas.microsoft.com/office/drawing/2014/main" id="{00000000-0008-0000-0000-00001D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02" name="TextBox 3101">
          <a:extLst>
            <a:ext uri="{FF2B5EF4-FFF2-40B4-BE49-F238E27FC236}">
              <a16:creationId xmlns:a16="http://schemas.microsoft.com/office/drawing/2014/main" id="{00000000-0008-0000-0000-00001E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03" name="TextBox 3102">
          <a:extLst>
            <a:ext uri="{FF2B5EF4-FFF2-40B4-BE49-F238E27FC236}">
              <a16:creationId xmlns:a16="http://schemas.microsoft.com/office/drawing/2014/main" id="{00000000-0008-0000-0000-00001F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04" name="TextBox 3103">
          <a:extLst>
            <a:ext uri="{FF2B5EF4-FFF2-40B4-BE49-F238E27FC236}">
              <a16:creationId xmlns:a16="http://schemas.microsoft.com/office/drawing/2014/main" id="{00000000-0008-0000-0000-000020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05" name="TextBox 3104">
          <a:extLst>
            <a:ext uri="{FF2B5EF4-FFF2-40B4-BE49-F238E27FC236}">
              <a16:creationId xmlns:a16="http://schemas.microsoft.com/office/drawing/2014/main" id="{00000000-0008-0000-0000-000021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06" name="TextBox 3105">
          <a:extLst>
            <a:ext uri="{FF2B5EF4-FFF2-40B4-BE49-F238E27FC236}">
              <a16:creationId xmlns:a16="http://schemas.microsoft.com/office/drawing/2014/main" id="{00000000-0008-0000-0000-000022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07" name="TextBox 3106">
          <a:extLst>
            <a:ext uri="{FF2B5EF4-FFF2-40B4-BE49-F238E27FC236}">
              <a16:creationId xmlns:a16="http://schemas.microsoft.com/office/drawing/2014/main" id="{00000000-0008-0000-0000-000023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08" name="TextBox 3107">
          <a:extLst>
            <a:ext uri="{FF2B5EF4-FFF2-40B4-BE49-F238E27FC236}">
              <a16:creationId xmlns:a16="http://schemas.microsoft.com/office/drawing/2014/main" id="{00000000-0008-0000-0000-000024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09" name="TextBox 3108">
          <a:extLst>
            <a:ext uri="{FF2B5EF4-FFF2-40B4-BE49-F238E27FC236}">
              <a16:creationId xmlns:a16="http://schemas.microsoft.com/office/drawing/2014/main" id="{00000000-0008-0000-0000-000025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10" name="TextBox 3109">
          <a:extLst>
            <a:ext uri="{FF2B5EF4-FFF2-40B4-BE49-F238E27FC236}">
              <a16:creationId xmlns:a16="http://schemas.microsoft.com/office/drawing/2014/main" id="{00000000-0008-0000-0000-000026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11" name="TextBox 3110">
          <a:extLst>
            <a:ext uri="{FF2B5EF4-FFF2-40B4-BE49-F238E27FC236}">
              <a16:creationId xmlns:a16="http://schemas.microsoft.com/office/drawing/2014/main" id="{00000000-0008-0000-0000-000027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12" name="TextBox 3111">
          <a:extLst>
            <a:ext uri="{FF2B5EF4-FFF2-40B4-BE49-F238E27FC236}">
              <a16:creationId xmlns:a16="http://schemas.microsoft.com/office/drawing/2014/main" id="{00000000-0008-0000-0000-000028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13" name="TextBox 3112">
          <a:extLst>
            <a:ext uri="{FF2B5EF4-FFF2-40B4-BE49-F238E27FC236}">
              <a16:creationId xmlns:a16="http://schemas.microsoft.com/office/drawing/2014/main" id="{00000000-0008-0000-0000-000029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14" name="TextBox 3113">
          <a:extLst>
            <a:ext uri="{FF2B5EF4-FFF2-40B4-BE49-F238E27FC236}">
              <a16:creationId xmlns:a16="http://schemas.microsoft.com/office/drawing/2014/main" id="{00000000-0008-0000-0000-00002A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15" name="TextBox 3114">
          <a:extLst>
            <a:ext uri="{FF2B5EF4-FFF2-40B4-BE49-F238E27FC236}">
              <a16:creationId xmlns:a16="http://schemas.microsoft.com/office/drawing/2014/main" id="{00000000-0008-0000-0000-00002B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16" name="TextBox 3115">
          <a:extLst>
            <a:ext uri="{FF2B5EF4-FFF2-40B4-BE49-F238E27FC236}">
              <a16:creationId xmlns:a16="http://schemas.microsoft.com/office/drawing/2014/main" id="{00000000-0008-0000-0000-00002C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17" name="TextBox 3116">
          <a:extLst>
            <a:ext uri="{FF2B5EF4-FFF2-40B4-BE49-F238E27FC236}">
              <a16:creationId xmlns:a16="http://schemas.microsoft.com/office/drawing/2014/main" id="{00000000-0008-0000-0000-00002D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18" name="TextBox 3117">
          <a:extLst>
            <a:ext uri="{FF2B5EF4-FFF2-40B4-BE49-F238E27FC236}">
              <a16:creationId xmlns:a16="http://schemas.microsoft.com/office/drawing/2014/main" id="{00000000-0008-0000-0000-00002E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19" name="TextBox 3118">
          <a:extLst>
            <a:ext uri="{FF2B5EF4-FFF2-40B4-BE49-F238E27FC236}">
              <a16:creationId xmlns:a16="http://schemas.microsoft.com/office/drawing/2014/main" id="{00000000-0008-0000-0000-00002F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20" name="TextBox 3119">
          <a:extLst>
            <a:ext uri="{FF2B5EF4-FFF2-40B4-BE49-F238E27FC236}">
              <a16:creationId xmlns:a16="http://schemas.microsoft.com/office/drawing/2014/main" id="{00000000-0008-0000-0000-000030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21" name="TextBox 3120">
          <a:extLst>
            <a:ext uri="{FF2B5EF4-FFF2-40B4-BE49-F238E27FC236}">
              <a16:creationId xmlns:a16="http://schemas.microsoft.com/office/drawing/2014/main" id="{00000000-0008-0000-0000-000031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22" name="TextBox 3121">
          <a:extLst>
            <a:ext uri="{FF2B5EF4-FFF2-40B4-BE49-F238E27FC236}">
              <a16:creationId xmlns:a16="http://schemas.microsoft.com/office/drawing/2014/main" id="{00000000-0008-0000-0000-000032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23" name="TextBox 3122">
          <a:extLst>
            <a:ext uri="{FF2B5EF4-FFF2-40B4-BE49-F238E27FC236}">
              <a16:creationId xmlns:a16="http://schemas.microsoft.com/office/drawing/2014/main" id="{00000000-0008-0000-0000-000033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24" name="TextBox 3123">
          <a:extLst>
            <a:ext uri="{FF2B5EF4-FFF2-40B4-BE49-F238E27FC236}">
              <a16:creationId xmlns:a16="http://schemas.microsoft.com/office/drawing/2014/main" id="{00000000-0008-0000-0000-000034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25" name="TextBox 3124">
          <a:extLst>
            <a:ext uri="{FF2B5EF4-FFF2-40B4-BE49-F238E27FC236}">
              <a16:creationId xmlns:a16="http://schemas.microsoft.com/office/drawing/2014/main" id="{00000000-0008-0000-0000-000035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26" name="TextBox 3125">
          <a:extLst>
            <a:ext uri="{FF2B5EF4-FFF2-40B4-BE49-F238E27FC236}">
              <a16:creationId xmlns:a16="http://schemas.microsoft.com/office/drawing/2014/main" id="{00000000-0008-0000-0000-000036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27" name="TextBox 3126">
          <a:extLst>
            <a:ext uri="{FF2B5EF4-FFF2-40B4-BE49-F238E27FC236}">
              <a16:creationId xmlns:a16="http://schemas.microsoft.com/office/drawing/2014/main" id="{00000000-0008-0000-0000-000037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28" name="TextBox 3127">
          <a:extLst>
            <a:ext uri="{FF2B5EF4-FFF2-40B4-BE49-F238E27FC236}">
              <a16:creationId xmlns:a16="http://schemas.microsoft.com/office/drawing/2014/main" id="{00000000-0008-0000-0000-000038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29" name="TextBox 3128">
          <a:extLst>
            <a:ext uri="{FF2B5EF4-FFF2-40B4-BE49-F238E27FC236}">
              <a16:creationId xmlns:a16="http://schemas.microsoft.com/office/drawing/2014/main" id="{00000000-0008-0000-0000-000039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30" name="TextBox 3129">
          <a:extLst>
            <a:ext uri="{FF2B5EF4-FFF2-40B4-BE49-F238E27FC236}">
              <a16:creationId xmlns:a16="http://schemas.microsoft.com/office/drawing/2014/main" id="{00000000-0008-0000-0000-00003A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31" name="TextBox 3130">
          <a:extLst>
            <a:ext uri="{FF2B5EF4-FFF2-40B4-BE49-F238E27FC236}">
              <a16:creationId xmlns:a16="http://schemas.microsoft.com/office/drawing/2014/main" id="{00000000-0008-0000-0000-00003B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32" name="TextBox 3131">
          <a:extLst>
            <a:ext uri="{FF2B5EF4-FFF2-40B4-BE49-F238E27FC236}">
              <a16:creationId xmlns:a16="http://schemas.microsoft.com/office/drawing/2014/main" id="{00000000-0008-0000-0000-00003C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33" name="TextBox 3132">
          <a:extLst>
            <a:ext uri="{FF2B5EF4-FFF2-40B4-BE49-F238E27FC236}">
              <a16:creationId xmlns:a16="http://schemas.microsoft.com/office/drawing/2014/main" id="{00000000-0008-0000-0000-00003D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34" name="TextBox 3133">
          <a:extLst>
            <a:ext uri="{FF2B5EF4-FFF2-40B4-BE49-F238E27FC236}">
              <a16:creationId xmlns:a16="http://schemas.microsoft.com/office/drawing/2014/main" id="{00000000-0008-0000-0000-00003E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35" name="TextBox 3134">
          <a:extLst>
            <a:ext uri="{FF2B5EF4-FFF2-40B4-BE49-F238E27FC236}">
              <a16:creationId xmlns:a16="http://schemas.microsoft.com/office/drawing/2014/main" id="{00000000-0008-0000-0000-00003F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36" name="TextBox 3135">
          <a:extLst>
            <a:ext uri="{FF2B5EF4-FFF2-40B4-BE49-F238E27FC236}">
              <a16:creationId xmlns:a16="http://schemas.microsoft.com/office/drawing/2014/main" id="{00000000-0008-0000-0000-000040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3</xdr:row>
      <xdr:rowOff>0</xdr:rowOff>
    </xdr:from>
    <xdr:ext cx="184731" cy="278089"/>
    <xdr:sp macro="" textlink="">
      <xdr:nvSpPr>
        <xdr:cNvPr id="3137" name="TextBox 3136">
          <a:extLst>
            <a:ext uri="{FF2B5EF4-FFF2-40B4-BE49-F238E27FC236}">
              <a16:creationId xmlns:a16="http://schemas.microsoft.com/office/drawing/2014/main" id="{00000000-0008-0000-0000-0000410C0000}"/>
            </a:ext>
          </a:extLst>
        </xdr:cNvPr>
        <xdr:cNvSpPr txBox="1"/>
      </xdr:nvSpPr>
      <xdr:spPr>
        <a:xfrm>
          <a:off x="172974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38" name="TextBox 3137">
          <a:extLst>
            <a:ext uri="{FF2B5EF4-FFF2-40B4-BE49-F238E27FC236}">
              <a16:creationId xmlns:a16="http://schemas.microsoft.com/office/drawing/2014/main" id="{00000000-0008-0000-0000-000042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39" name="TextBox 3138">
          <a:extLst>
            <a:ext uri="{FF2B5EF4-FFF2-40B4-BE49-F238E27FC236}">
              <a16:creationId xmlns:a16="http://schemas.microsoft.com/office/drawing/2014/main" id="{00000000-0008-0000-0000-000043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40" name="TextBox 3139">
          <a:extLst>
            <a:ext uri="{FF2B5EF4-FFF2-40B4-BE49-F238E27FC236}">
              <a16:creationId xmlns:a16="http://schemas.microsoft.com/office/drawing/2014/main" id="{00000000-0008-0000-0000-000044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41" name="TextBox 3140">
          <a:extLst>
            <a:ext uri="{FF2B5EF4-FFF2-40B4-BE49-F238E27FC236}">
              <a16:creationId xmlns:a16="http://schemas.microsoft.com/office/drawing/2014/main" id="{00000000-0008-0000-0000-000045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42" name="TextBox 3141">
          <a:extLst>
            <a:ext uri="{FF2B5EF4-FFF2-40B4-BE49-F238E27FC236}">
              <a16:creationId xmlns:a16="http://schemas.microsoft.com/office/drawing/2014/main" id="{00000000-0008-0000-0000-000046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43" name="TextBox 3142">
          <a:extLst>
            <a:ext uri="{FF2B5EF4-FFF2-40B4-BE49-F238E27FC236}">
              <a16:creationId xmlns:a16="http://schemas.microsoft.com/office/drawing/2014/main" id="{00000000-0008-0000-0000-000047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44" name="TextBox 3143">
          <a:extLst>
            <a:ext uri="{FF2B5EF4-FFF2-40B4-BE49-F238E27FC236}">
              <a16:creationId xmlns:a16="http://schemas.microsoft.com/office/drawing/2014/main" id="{00000000-0008-0000-0000-000048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45" name="TextBox 3144">
          <a:extLst>
            <a:ext uri="{FF2B5EF4-FFF2-40B4-BE49-F238E27FC236}">
              <a16:creationId xmlns:a16="http://schemas.microsoft.com/office/drawing/2014/main" id="{00000000-0008-0000-0000-000049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46" name="TextBox 3145">
          <a:extLst>
            <a:ext uri="{FF2B5EF4-FFF2-40B4-BE49-F238E27FC236}">
              <a16:creationId xmlns:a16="http://schemas.microsoft.com/office/drawing/2014/main" id="{00000000-0008-0000-0000-00004A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47" name="TextBox 3146">
          <a:extLst>
            <a:ext uri="{FF2B5EF4-FFF2-40B4-BE49-F238E27FC236}">
              <a16:creationId xmlns:a16="http://schemas.microsoft.com/office/drawing/2014/main" id="{00000000-0008-0000-0000-00004B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48" name="TextBox 3147">
          <a:extLst>
            <a:ext uri="{FF2B5EF4-FFF2-40B4-BE49-F238E27FC236}">
              <a16:creationId xmlns:a16="http://schemas.microsoft.com/office/drawing/2014/main" id="{00000000-0008-0000-0000-00004C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49" name="TextBox 3148">
          <a:extLst>
            <a:ext uri="{FF2B5EF4-FFF2-40B4-BE49-F238E27FC236}">
              <a16:creationId xmlns:a16="http://schemas.microsoft.com/office/drawing/2014/main" id="{00000000-0008-0000-0000-00004D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50" name="TextBox 3149">
          <a:extLst>
            <a:ext uri="{FF2B5EF4-FFF2-40B4-BE49-F238E27FC236}">
              <a16:creationId xmlns:a16="http://schemas.microsoft.com/office/drawing/2014/main" id="{00000000-0008-0000-0000-00004E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51" name="TextBox 3150">
          <a:extLst>
            <a:ext uri="{FF2B5EF4-FFF2-40B4-BE49-F238E27FC236}">
              <a16:creationId xmlns:a16="http://schemas.microsoft.com/office/drawing/2014/main" id="{00000000-0008-0000-0000-00004F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52" name="TextBox 3151">
          <a:extLst>
            <a:ext uri="{FF2B5EF4-FFF2-40B4-BE49-F238E27FC236}">
              <a16:creationId xmlns:a16="http://schemas.microsoft.com/office/drawing/2014/main" id="{00000000-0008-0000-0000-000050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53" name="TextBox 3152">
          <a:extLst>
            <a:ext uri="{FF2B5EF4-FFF2-40B4-BE49-F238E27FC236}">
              <a16:creationId xmlns:a16="http://schemas.microsoft.com/office/drawing/2014/main" id="{00000000-0008-0000-0000-000051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54" name="TextBox 3153">
          <a:extLst>
            <a:ext uri="{FF2B5EF4-FFF2-40B4-BE49-F238E27FC236}">
              <a16:creationId xmlns:a16="http://schemas.microsoft.com/office/drawing/2014/main" id="{00000000-0008-0000-0000-000052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55" name="TextBox 3154">
          <a:extLst>
            <a:ext uri="{FF2B5EF4-FFF2-40B4-BE49-F238E27FC236}">
              <a16:creationId xmlns:a16="http://schemas.microsoft.com/office/drawing/2014/main" id="{00000000-0008-0000-0000-000053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56" name="TextBox 3155">
          <a:extLst>
            <a:ext uri="{FF2B5EF4-FFF2-40B4-BE49-F238E27FC236}">
              <a16:creationId xmlns:a16="http://schemas.microsoft.com/office/drawing/2014/main" id="{00000000-0008-0000-0000-000054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57" name="TextBox 3156">
          <a:extLst>
            <a:ext uri="{FF2B5EF4-FFF2-40B4-BE49-F238E27FC236}">
              <a16:creationId xmlns:a16="http://schemas.microsoft.com/office/drawing/2014/main" id="{00000000-0008-0000-0000-000055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58" name="TextBox 3157">
          <a:extLst>
            <a:ext uri="{FF2B5EF4-FFF2-40B4-BE49-F238E27FC236}">
              <a16:creationId xmlns:a16="http://schemas.microsoft.com/office/drawing/2014/main" id="{00000000-0008-0000-0000-000056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59" name="TextBox 3158">
          <a:extLst>
            <a:ext uri="{FF2B5EF4-FFF2-40B4-BE49-F238E27FC236}">
              <a16:creationId xmlns:a16="http://schemas.microsoft.com/office/drawing/2014/main" id="{00000000-0008-0000-0000-000057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60" name="TextBox 3159">
          <a:extLst>
            <a:ext uri="{FF2B5EF4-FFF2-40B4-BE49-F238E27FC236}">
              <a16:creationId xmlns:a16="http://schemas.microsoft.com/office/drawing/2014/main" id="{00000000-0008-0000-0000-000058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61" name="TextBox 3160">
          <a:extLst>
            <a:ext uri="{FF2B5EF4-FFF2-40B4-BE49-F238E27FC236}">
              <a16:creationId xmlns:a16="http://schemas.microsoft.com/office/drawing/2014/main" id="{00000000-0008-0000-0000-000059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62" name="TextBox 3161">
          <a:extLst>
            <a:ext uri="{FF2B5EF4-FFF2-40B4-BE49-F238E27FC236}">
              <a16:creationId xmlns:a16="http://schemas.microsoft.com/office/drawing/2014/main" id="{00000000-0008-0000-0000-00005A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63" name="TextBox 3162">
          <a:extLst>
            <a:ext uri="{FF2B5EF4-FFF2-40B4-BE49-F238E27FC236}">
              <a16:creationId xmlns:a16="http://schemas.microsoft.com/office/drawing/2014/main" id="{00000000-0008-0000-0000-00005B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64" name="TextBox 3163">
          <a:extLst>
            <a:ext uri="{FF2B5EF4-FFF2-40B4-BE49-F238E27FC236}">
              <a16:creationId xmlns:a16="http://schemas.microsoft.com/office/drawing/2014/main" id="{00000000-0008-0000-0000-00005C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65" name="TextBox 3164">
          <a:extLst>
            <a:ext uri="{FF2B5EF4-FFF2-40B4-BE49-F238E27FC236}">
              <a16:creationId xmlns:a16="http://schemas.microsoft.com/office/drawing/2014/main" id="{00000000-0008-0000-0000-00005D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66" name="TextBox 3165">
          <a:extLst>
            <a:ext uri="{FF2B5EF4-FFF2-40B4-BE49-F238E27FC236}">
              <a16:creationId xmlns:a16="http://schemas.microsoft.com/office/drawing/2014/main" id="{00000000-0008-0000-0000-00005E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67" name="TextBox 3166">
          <a:extLst>
            <a:ext uri="{FF2B5EF4-FFF2-40B4-BE49-F238E27FC236}">
              <a16:creationId xmlns:a16="http://schemas.microsoft.com/office/drawing/2014/main" id="{00000000-0008-0000-0000-00005F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68" name="TextBox 3167">
          <a:extLst>
            <a:ext uri="{FF2B5EF4-FFF2-40B4-BE49-F238E27FC236}">
              <a16:creationId xmlns:a16="http://schemas.microsoft.com/office/drawing/2014/main" id="{00000000-0008-0000-0000-000060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69" name="TextBox 3168">
          <a:extLst>
            <a:ext uri="{FF2B5EF4-FFF2-40B4-BE49-F238E27FC236}">
              <a16:creationId xmlns:a16="http://schemas.microsoft.com/office/drawing/2014/main" id="{00000000-0008-0000-0000-000061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70" name="TextBox 3169">
          <a:extLst>
            <a:ext uri="{FF2B5EF4-FFF2-40B4-BE49-F238E27FC236}">
              <a16:creationId xmlns:a16="http://schemas.microsoft.com/office/drawing/2014/main" id="{00000000-0008-0000-0000-000062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71" name="TextBox 3170">
          <a:extLst>
            <a:ext uri="{FF2B5EF4-FFF2-40B4-BE49-F238E27FC236}">
              <a16:creationId xmlns:a16="http://schemas.microsoft.com/office/drawing/2014/main" id="{00000000-0008-0000-0000-000063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72" name="TextBox 3171">
          <a:extLst>
            <a:ext uri="{FF2B5EF4-FFF2-40B4-BE49-F238E27FC236}">
              <a16:creationId xmlns:a16="http://schemas.microsoft.com/office/drawing/2014/main" id="{00000000-0008-0000-0000-000064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73" name="TextBox 3172">
          <a:extLst>
            <a:ext uri="{FF2B5EF4-FFF2-40B4-BE49-F238E27FC236}">
              <a16:creationId xmlns:a16="http://schemas.microsoft.com/office/drawing/2014/main" id="{00000000-0008-0000-0000-000065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74" name="TextBox 3173">
          <a:extLst>
            <a:ext uri="{FF2B5EF4-FFF2-40B4-BE49-F238E27FC236}">
              <a16:creationId xmlns:a16="http://schemas.microsoft.com/office/drawing/2014/main" id="{00000000-0008-0000-0000-000066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75" name="TextBox 3174">
          <a:extLst>
            <a:ext uri="{FF2B5EF4-FFF2-40B4-BE49-F238E27FC236}">
              <a16:creationId xmlns:a16="http://schemas.microsoft.com/office/drawing/2014/main" id="{00000000-0008-0000-0000-000067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76" name="TextBox 3175">
          <a:extLst>
            <a:ext uri="{FF2B5EF4-FFF2-40B4-BE49-F238E27FC236}">
              <a16:creationId xmlns:a16="http://schemas.microsoft.com/office/drawing/2014/main" id="{00000000-0008-0000-0000-000068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77" name="TextBox 3176">
          <a:extLst>
            <a:ext uri="{FF2B5EF4-FFF2-40B4-BE49-F238E27FC236}">
              <a16:creationId xmlns:a16="http://schemas.microsoft.com/office/drawing/2014/main" id="{00000000-0008-0000-0000-000069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78" name="TextBox 3177">
          <a:extLst>
            <a:ext uri="{FF2B5EF4-FFF2-40B4-BE49-F238E27FC236}">
              <a16:creationId xmlns:a16="http://schemas.microsoft.com/office/drawing/2014/main" id="{00000000-0008-0000-0000-00006A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79" name="TextBox 3178">
          <a:extLst>
            <a:ext uri="{FF2B5EF4-FFF2-40B4-BE49-F238E27FC236}">
              <a16:creationId xmlns:a16="http://schemas.microsoft.com/office/drawing/2014/main" id="{00000000-0008-0000-0000-00006B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80" name="TextBox 3179">
          <a:extLst>
            <a:ext uri="{FF2B5EF4-FFF2-40B4-BE49-F238E27FC236}">
              <a16:creationId xmlns:a16="http://schemas.microsoft.com/office/drawing/2014/main" id="{00000000-0008-0000-0000-00006C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81" name="TextBox 3180">
          <a:extLst>
            <a:ext uri="{FF2B5EF4-FFF2-40B4-BE49-F238E27FC236}">
              <a16:creationId xmlns:a16="http://schemas.microsoft.com/office/drawing/2014/main" id="{00000000-0008-0000-0000-00006D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82" name="TextBox 3181">
          <a:extLst>
            <a:ext uri="{FF2B5EF4-FFF2-40B4-BE49-F238E27FC236}">
              <a16:creationId xmlns:a16="http://schemas.microsoft.com/office/drawing/2014/main" id="{00000000-0008-0000-0000-00006E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83" name="TextBox 3182">
          <a:extLst>
            <a:ext uri="{FF2B5EF4-FFF2-40B4-BE49-F238E27FC236}">
              <a16:creationId xmlns:a16="http://schemas.microsoft.com/office/drawing/2014/main" id="{00000000-0008-0000-0000-00006F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84" name="TextBox 3183">
          <a:extLst>
            <a:ext uri="{FF2B5EF4-FFF2-40B4-BE49-F238E27FC236}">
              <a16:creationId xmlns:a16="http://schemas.microsoft.com/office/drawing/2014/main" id="{00000000-0008-0000-0000-000070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85" name="TextBox 3184">
          <a:extLst>
            <a:ext uri="{FF2B5EF4-FFF2-40B4-BE49-F238E27FC236}">
              <a16:creationId xmlns:a16="http://schemas.microsoft.com/office/drawing/2014/main" id="{00000000-0008-0000-0000-000071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86" name="TextBox 3185">
          <a:extLst>
            <a:ext uri="{FF2B5EF4-FFF2-40B4-BE49-F238E27FC236}">
              <a16:creationId xmlns:a16="http://schemas.microsoft.com/office/drawing/2014/main" id="{00000000-0008-0000-0000-000072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87" name="TextBox 3186">
          <a:extLst>
            <a:ext uri="{FF2B5EF4-FFF2-40B4-BE49-F238E27FC236}">
              <a16:creationId xmlns:a16="http://schemas.microsoft.com/office/drawing/2014/main" id="{00000000-0008-0000-0000-000073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88" name="TextBox 3187">
          <a:extLst>
            <a:ext uri="{FF2B5EF4-FFF2-40B4-BE49-F238E27FC236}">
              <a16:creationId xmlns:a16="http://schemas.microsoft.com/office/drawing/2014/main" id="{00000000-0008-0000-0000-000074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89" name="TextBox 3188">
          <a:extLst>
            <a:ext uri="{FF2B5EF4-FFF2-40B4-BE49-F238E27FC236}">
              <a16:creationId xmlns:a16="http://schemas.microsoft.com/office/drawing/2014/main" id="{00000000-0008-0000-0000-000075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90" name="TextBox 3189">
          <a:extLst>
            <a:ext uri="{FF2B5EF4-FFF2-40B4-BE49-F238E27FC236}">
              <a16:creationId xmlns:a16="http://schemas.microsoft.com/office/drawing/2014/main" id="{00000000-0008-0000-0000-000076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91" name="TextBox 3190">
          <a:extLst>
            <a:ext uri="{FF2B5EF4-FFF2-40B4-BE49-F238E27FC236}">
              <a16:creationId xmlns:a16="http://schemas.microsoft.com/office/drawing/2014/main" id="{00000000-0008-0000-0000-000077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92" name="TextBox 3191">
          <a:extLst>
            <a:ext uri="{FF2B5EF4-FFF2-40B4-BE49-F238E27FC236}">
              <a16:creationId xmlns:a16="http://schemas.microsoft.com/office/drawing/2014/main" id="{00000000-0008-0000-0000-000078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93" name="TextBox 3192">
          <a:extLst>
            <a:ext uri="{FF2B5EF4-FFF2-40B4-BE49-F238E27FC236}">
              <a16:creationId xmlns:a16="http://schemas.microsoft.com/office/drawing/2014/main" id="{00000000-0008-0000-0000-000079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94" name="TextBox 3193">
          <a:extLst>
            <a:ext uri="{FF2B5EF4-FFF2-40B4-BE49-F238E27FC236}">
              <a16:creationId xmlns:a16="http://schemas.microsoft.com/office/drawing/2014/main" id="{00000000-0008-0000-0000-00007A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95" name="TextBox 3194">
          <a:extLst>
            <a:ext uri="{FF2B5EF4-FFF2-40B4-BE49-F238E27FC236}">
              <a16:creationId xmlns:a16="http://schemas.microsoft.com/office/drawing/2014/main" id="{00000000-0008-0000-0000-00007B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96" name="TextBox 3195">
          <a:extLst>
            <a:ext uri="{FF2B5EF4-FFF2-40B4-BE49-F238E27FC236}">
              <a16:creationId xmlns:a16="http://schemas.microsoft.com/office/drawing/2014/main" id="{00000000-0008-0000-0000-00007C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197" name="TextBox 3196">
          <a:extLst>
            <a:ext uri="{FF2B5EF4-FFF2-40B4-BE49-F238E27FC236}">
              <a16:creationId xmlns:a16="http://schemas.microsoft.com/office/drawing/2014/main" id="{00000000-0008-0000-0000-00007D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198" name="TextBox 3197">
          <a:extLst>
            <a:ext uri="{FF2B5EF4-FFF2-40B4-BE49-F238E27FC236}">
              <a16:creationId xmlns:a16="http://schemas.microsoft.com/office/drawing/2014/main" id="{00000000-0008-0000-0000-00007E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199" name="TextBox 3198">
          <a:extLst>
            <a:ext uri="{FF2B5EF4-FFF2-40B4-BE49-F238E27FC236}">
              <a16:creationId xmlns:a16="http://schemas.microsoft.com/office/drawing/2014/main" id="{00000000-0008-0000-0000-00007F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200" name="TextBox 3199">
          <a:extLst>
            <a:ext uri="{FF2B5EF4-FFF2-40B4-BE49-F238E27FC236}">
              <a16:creationId xmlns:a16="http://schemas.microsoft.com/office/drawing/2014/main" id="{00000000-0008-0000-0000-000080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201" name="TextBox 3200">
          <a:extLst>
            <a:ext uri="{FF2B5EF4-FFF2-40B4-BE49-F238E27FC236}">
              <a16:creationId xmlns:a16="http://schemas.microsoft.com/office/drawing/2014/main" id="{00000000-0008-0000-0000-000081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202" name="TextBox 3201">
          <a:extLst>
            <a:ext uri="{FF2B5EF4-FFF2-40B4-BE49-F238E27FC236}">
              <a16:creationId xmlns:a16="http://schemas.microsoft.com/office/drawing/2014/main" id="{00000000-0008-0000-0000-000082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203" name="TextBox 3202">
          <a:extLst>
            <a:ext uri="{FF2B5EF4-FFF2-40B4-BE49-F238E27FC236}">
              <a16:creationId xmlns:a16="http://schemas.microsoft.com/office/drawing/2014/main" id="{00000000-0008-0000-0000-000083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204" name="TextBox 3203">
          <a:extLst>
            <a:ext uri="{FF2B5EF4-FFF2-40B4-BE49-F238E27FC236}">
              <a16:creationId xmlns:a16="http://schemas.microsoft.com/office/drawing/2014/main" id="{00000000-0008-0000-0000-000084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205" name="TextBox 3204">
          <a:extLst>
            <a:ext uri="{FF2B5EF4-FFF2-40B4-BE49-F238E27FC236}">
              <a16:creationId xmlns:a16="http://schemas.microsoft.com/office/drawing/2014/main" id="{00000000-0008-0000-0000-000085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06" name="TextBox 3205">
          <a:extLst>
            <a:ext uri="{FF2B5EF4-FFF2-40B4-BE49-F238E27FC236}">
              <a16:creationId xmlns:a16="http://schemas.microsoft.com/office/drawing/2014/main" id="{00000000-0008-0000-0000-000086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07" name="TextBox 3206">
          <a:extLst>
            <a:ext uri="{FF2B5EF4-FFF2-40B4-BE49-F238E27FC236}">
              <a16:creationId xmlns:a16="http://schemas.microsoft.com/office/drawing/2014/main" id="{00000000-0008-0000-0000-000087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08" name="TextBox 3207">
          <a:extLst>
            <a:ext uri="{FF2B5EF4-FFF2-40B4-BE49-F238E27FC236}">
              <a16:creationId xmlns:a16="http://schemas.microsoft.com/office/drawing/2014/main" id="{00000000-0008-0000-0000-000088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09" name="TextBox 3208">
          <a:extLst>
            <a:ext uri="{FF2B5EF4-FFF2-40B4-BE49-F238E27FC236}">
              <a16:creationId xmlns:a16="http://schemas.microsoft.com/office/drawing/2014/main" id="{00000000-0008-0000-0000-000089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10" name="TextBox 3209">
          <a:extLst>
            <a:ext uri="{FF2B5EF4-FFF2-40B4-BE49-F238E27FC236}">
              <a16:creationId xmlns:a16="http://schemas.microsoft.com/office/drawing/2014/main" id="{00000000-0008-0000-0000-00008A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11" name="TextBox 3210">
          <a:extLst>
            <a:ext uri="{FF2B5EF4-FFF2-40B4-BE49-F238E27FC236}">
              <a16:creationId xmlns:a16="http://schemas.microsoft.com/office/drawing/2014/main" id="{00000000-0008-0000-0000-00008B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12" name="TextBox 3211">
          <a:extLst>
            <a:ext uri="{FF2B5EF4-FFF2-40B4-BE49-F238E27FC236}">
              <a16:creationId xmlns:a16="http://schemas.microsoft.com/office/drawing/2014/main" id="{00000000-0008-0000-0000-00008C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13" name="TextBox 3212">
          <a:extLst>
            <a:ext uri="{FF2B5EF4-FFF2-40B4-BE49-F238E27FC236}">
              <a16:creationId xmlns:a16="http://schemas.microsoft.com/office/drawing/2014/main" id="{00000000-0008-0000-0000-00008D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14" name="TextBox 3213">
          <a:extLst>
            <a:ext uri="{FF2B5EF4-FFF2-40B4-BE49-F238E27FC236}">
              <a16:creationId xmlns:a16="http://schemas.microsoft.com/office/drawing/2014/main" id="{00000000-0008-0000-0000-00008E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15" name="TextBox 3214">
          <a:extLst>
            <a:ext uri="{FF2B5EF4-FFF2-40B4-BE49-F238E27FC236}">
              <a16:creationId xmlns:a16="http://schemas.microsoft.com/office/drawing/2014/main" id="{00000000-0008-0000-0000-00008F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16" name="TextBox 3215">
          <a:extLst>
            <a:ext uri="{FF2B5EF4-FFF2-40B4-BE49-F238E27FC236}">
              <a16:creationId xmlns:a16="http://schemas.microsoft.com/office/drawing/2014/main" id="{00000000-0008-0000-0000-000090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17" name="TextBox 3216">
          <a:extLst>
            <a:ext uri="{FF2B5EF4-FFF2-40B4-BE49-F238E27FC236}">
              <a16:creationId xmlns:a16="http://schemas.microsoft.com/office/drawing/2014/main" id="{00000000-0008-0000-0000-000091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18" name="TextBox 3217">
          <a:extLst>
            <a:ext uri="{FF2B5EF4-FFF2-40B4-BE49-F238E27FC236}">
              <a16:creationId xmlns:a16="http://schemas.microsoft.com/office/drawing/2014/main" id="{00000000-0008-0000-0000-000092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19" name="TextBox 3218">
          <a:extLst>
            <a:ext uri="{FF2B5EF4-FFF2-40B4-BE49-F238E27FC236}">
              <a16:creationId xmlns:a16="http://schemas.microsoft.com/office/drawing/2014/main" id="{00000000-0008-0000-0000-000093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20" name="TextBox 3219">
          <a:extLst>
            <a:ext uri="{FF2B5EF4-FFF2-40B4-BE49-F238E27FC236}">
              <a16:creationId xmlns:a16="http://schemas.microsoft.com/office/drawing/2014/main" id="{00000000-0008-0000-0000-000094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21" name="TextBox 3220">
          <a:extLst>
            <a:ext uri="{FF2B5EF4-FFF2-40B4-BE49-F238E27FC236}">
              <a16:creationId xmlns:a16="http://schemas.microsoft.com/office/drawing/2014/main" id="{00000000-0008-0000-0000-000095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22" name="TextBox 3221">
          <a:extLst>
            <a:ext uri="{FF2B5EF4-FFF2-40B4-BE49-F238E27FC236}">
              <a16:creationId xmlns:a16="http://schemas.microsoft.com/office/drawing/2014/main" id="{00000000-0008-0000-0000-000096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23" name="TextBox 3222">
          <a:extLst>
            <a:ext uri="{FF2B5EF4-FFF2-40B4-BE49-F238E27FC236}">
              <a16:creationId xmlns:a16="http://schemas.microsoft.com/office/drawing/2014/main" id="{00000000-0008-0000-0000-000097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24" name="TextBox 3223">
          <a:extLst>
            <a:ext uri="{FF2B5EF4-FFF2-40B4-BE49-F238E27FC236}">
              <a16:creationId xmlns:a16="http://schemas.microsoft.com/office/drawing/2014/main" id="{00000000-0008-0000-0000-000098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25" name="TextBox 3224">
          <a:extLst>
            <a:ext uri="{FF2B5EF4-FFF2-40B4-BE49-F238E27FC236}">
              <a16:creationId xmlns:a16="http://schemas.microsoft.com/office/drawing/2014/main" id="{00000000-0008-0000-0000-000099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26" name="TextBox 3225">
          <a:extLst>
            <a:ext uri="{FF2B5EF4-FFF2-40B4-BE49-F238E27FC236}">
              <a16:creationId xmlns:a16="http://schemas.microsoft.com/office/drawing/2014/main" id="{00000000-0008-0000-0000-00009A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27" name="TextBox 3226">
          <a:extLst>
            <a:ext uri="{FF2B5EF4-FFF2-40B4-BE49-F238E27FC236}">
              <a16:creationId xmlns:a16="http://schemas.microsoft.com/office/drawing/2014/main" id="{00000000-0008-0000-0000-00009B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28" name="TextBox 3227">
          <a:extLst>
            <a:ext uri="{FF2B5EF4-FFF2-40B4-BE49-F238E27FC236}">
              <a16:creationId xmlns:a16="http://schemas.microsoft.com/office/drawing/2014/main" id="{00000000-0008-0000-0000-00009C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29" name="TextBox 3228">
          <a:extLst>
            <a:ext uri="{FF2B5EF4-FFF2-40B4-BE49-F238E27FC236}">
              <a16:creationId xmlns:a16="http://schemas.microsoft.com/office/drawing/2014/main" id="{00000000-0008-0000-0000-00009D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30" name="TextBox 3229">
          <a:extLst>
            <a:ext uri="{FF2B5EF4-FFF2-40B4-BE49-F238E27FC236}">
              <a16:creationId xmlns:a16="http://schemas.microsoft.com/office/drawing/2014/main" id="{00000000-0008-0000-0000-00009E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31" name="TextBox 3230">
          <a:extLst>
            <a:ext uri="{FF2B5EF4-FFF2-40B4-BE49-F238E27FC236}">
              <a16:creationId xmlns:a16="http://schemas.microsoft.com/office/drawing/2014/main" id="{00000000-0008-0000-0000-00009F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32" name="TextBox 3231">
          <a:extLst>
            <a:ext uri="{FF2B5EF4-FFF2-40B4-BE49-F238E27FC236}">
              <a16:creationId xmlns:a16="http://schemas.microsoft.com/office/drawing/2014/main" id="{00000000-0008-0000-0000-0000A0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33" name="TextBox 3232">
          <a:extLst>
            <a:ext uri="{FF2B5EF4-FFF2-40B4-BE49-F238E27FC236}">
              <a16:creationId xmlns:a16="http://schemas.microsoft.com/office/drawing/2014/main" id="{00000000-0008-0000-0000-0000A1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34" name="TextBox 3233">
          <a:extLst>
            <a:ext uri="{FF2B5EF4-FFF2-40B4-BE49-F238E27FC236}">
              <a16:creationId xmlns:a16="http://schemas.microsoft.com/office/drawing/2014/main" id="{00000000-0008-0000-0000-0000A2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35" name="TextBox 3234">
          <a:extLst>
            <a:ext uri="{FF2B5EF4-FFF2-40B4-BE49-F238E27FC236}">
              <a16:creationId xmlns:a16="http://schemas.microsoft.com/office/drawing/2014/main" id="{00000000-0008-0000-0000-0000A3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36" name="TextBox 3235">
          <a:extLst>
            <a:ext uri="{FF2B5EF4-FFF2-40B4-BE49-F238E27FC236}">
              <a16:creationId xmlns:a16="http://schemas.microsoft.com/office/drawing/2014/main" id="{00000000-0008-0000-0000-0000A4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37" name="TextBox 3236">
          <a:extLst>
            <a:ext uri="{FF2B5EF4-FFF2-40B4-BE49-F238E27FC236}">
              <a16:creationId xmlns:a16="http://schemas.microsoft.com/office/drawing/2014/main" id="{00000000-0008-0000-0000-0000A5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38" name="TextBox 3237">
          <a:extLst>
            <a:ext uri="{FF2B5EF4-FFF2-40B4-BE49-F238E27FC236}">
              <a16:creationId xmlns:a16="http://schemas.microsoft.com/office/drawing/2014/main" id="{00000000-0008-0000-0000-0000A6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39" name="TextBox 3238">
          <a:extLst>
            <a:ext uri="{FF2B5EF4-FFF2-40B4-BE49-F238E27FC236}">
              <a16:creationId xmlns:a16="http://schemas.microsoft.com/office/drawing/2014/main" id="{00000000-0008-0000-0000-0000A7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40" name="TextBox 3239">
          <a:extLst>
            <a:ext uri="{FF2B5EF4-FFF2-40B4-BE49-F238E27FC236}">
              <a16:creationId xmlns:a16="http://schemas.microsoft.com/office/drawing/2014/main" id="{00000000-0008-0000-0000-0000A8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41" name="TextBox 3240">
          <a:extLst>
            <a:ext uri="{FF2B5EF4-FFF2-40B4-BE49-F238E27FC236}">
              <a16:creationId xmlns:a16="http://schemas.microsoft.com/office/drawing/2014/main" id="{00000000-0008-0000-0000-0000A9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42" name="TextBox 3241">
          <a:extLst>
            <a:ext uri="{FF2B5EF4-FFF2-40B4-BE49-F238E27FC236}">
              <a16:creationId xmlns:a16="http://schemas.microsoft.com/office/drawing/2014/main" id="{00000000-0008-0000-0000-0000AA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43" name="TextBox 3242">
          <a:extLst>
            <a:ext uri="{FF2B5EF4-FFF2-40B4-BE49-F238E27FC236}">
              <a16:creationId xmlns:a16="http://schemas.microsoft.com/office/drawing/2014/main" id="{00000000-0008-0000-0000-0000AB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44" name="TextBox 3243">
          <a:extLst>
            <a:ext uri="{FF2B5EF4-FFF2-40B4-BE49-F238E27FC236}">
              <a16:creationId xmlns:a16="http://schemas.microsoft.com/office/drawing/2014/main" id="{00000000-0008-0000-0000-0000AC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45" name="TextBox 3244">
          <a:extLst>
            <a:ext uri="{FF2B5EF4-FFF2-40B4-BE49-F238E27FC236}">
              <a16:creationId xmlns:a16="http://schemas.microsoft.com/office/drawing/2014/main" id="{00000000-0008-0000-0000-0000AD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46" name="TextBox 3245">
          <a:extLst>
            <a:ext uri="{FF2B5EF4-FFF2-40B4-BE49-F238E27FC236}">
              <a16:creationId xmlns:a16="http://schemas.microsoft.com/office/drawing/2014/main" id="{00000000-0008-0000-0000-0000AE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47" name="TextBox 3246">
          <a:extLst>
            <a:ext uri="{FF2B5EF4-FFF2-40B4-BE49-F238E27FC236}">
              <a16:creationId xmlns:a16="http://schemas.microsoft.com/office/drawing/2014/main" id="{00000000-0008-0000-0000-0000AF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48" name="TextBox 3247">
          <a:extLst>
            <a:ext uri="{FF2B5EF4-FFF2-40B4-BE49-F238E27FC236}">
              <a16:creationId xmlns:a16="http://schemas.microsoft.com/office/drawing/2014/main" id="{00000000-0008-0000-0000-0000B0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49" name="TextBox 3248">
          <a:extLst>
            <a:ext uri="{FF2B5EF4-FFF2-40B4-BE49-F238E27FC236}">
              <a16:creationId xmlns:a16="http://schemas.microsoft.com/office/drawing/2014/main" id="{00000000-0008-0000-0000-0000B1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50" name="TextBox 3249">
          <a:extLst>
            <a:ext uri="{FF2B5EF4-FFF2-40B4-BE49-F238E27FC236}">
              <a16:creationId xmlns:a16="http://schemas.microsoft.com/office/drawing/2014/main" id="{00000000-0008-0000-0000-0000B2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51" name="TextBox 3250">
          <a:extLst>
            <a:ext uri="{FF2B5EF4-FFF2-40B4-BE49-F238E27FC236}">
              <a16:creationId xmlns:a16="http://schemas.microsoft.com/office/drawing/2014/main" id="{00000000-0008-0000-0000-0000B3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52" name="TextBox 3251">
          <a:extLst>
            <a:ext uri="{FF2B5EF4-FFF2-40B4-BE49-F238E27FC236}">
              <a16:creationId xmlns:a16="http://schemas.microsoft.com/office/drawing/2014/main" id="{00000000-0008-0000-0000-0000B4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53" name="TextBox 3252">
          <a:extLst>
            <a:ext uri="{FF2B5EF4-FFF2-40B4-BE49-F238E27FC236}">
              <a16:creationId xmlns:a16="http://schemas.microsoft.com/office/drawing/2014/main" id="{00000000-0008-0000-0000-0000B5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54" name="TextBox 3253">
          <a:extLst>
            <a:ext uri="{FF2B5EF4-FFF2-40B4-BE49-F238E27FC236}">
              <a16:creationId xmlns:a16="http://schemas.microsoft.com/office/drawing/2014/main" id="{00000000-0008-0000-0000-0000B6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55" name="TextBox 3254">
          <a:extLst>
            <a:ext uri="{FF2B5EF4-FFF2-40B4-BE49-F238E27FC236}">
              <a16:creationId xmlns:a16="http://schemas.microsoft.com/office/drawing/2014/main" id="{00000000-0008-0000-0000-0000B7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56" name="TextBox 3255">
          <a:extLst>
            <a:ext uri="{FF2B5EF4-FFF2-40B4-BE49-F238E27FC236}">
              <a16:creationId xmlns:a16="http://schemas.microsoft.com/office/drawing/2014/main" id="{00000000-0008-0000-0000-0000B8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57" name="TextBox 3256">
          <a:extLst>
            <a:ext uri="{FF2B5EF4-FFF2-40B4-BE49-F238E27FC236}">
              <a16:creationId xmlns:a16="http://schemas.microsoft.com/office/drawing/2014/main" id="{00000000-0008-0000-0000-0000B9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58" name="TextBox 3257">
          <a:extLst>
            <a:ext uri="{FF2B5EF4-FFF2-40B4-BE49-F238E27FC236}">
              <a16:creationId xmlns:a16="http://schemas.microsoft.com/office/drawing/2014/main" id="{00000000-0008-0000-0000-0000BA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59" name="TextBox 3258">
          <a:extLst>
            <a:ext uri="{FF2B5EF4-FFF2-40B4-BE49-F238E27FC236}">
              <a16:creationId xmlns:a16="http://schemas.microsoft.com/office/drawing/2014/main" id="{00000000-0008-0000-0000-0000BB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60" name="TextBox 3259">
          <a:extLst>
            <a:ext uri="{FF2B5EF4-FFF2-40B4-BE49-F238E27FC236}">
              <a16:creationId xmlns:a16="http://schemas.microsoft.com/office/drawing/2014/main" id="{00000000-0008-0000-0000-0000BC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61" name="TextBox 3260">
          <a:extLst>
            <a:ext uri="{FF2B5EF4-FFF2-40B4-BE49-F238E27FC236}">
              <a16:creationId xmlns:a16="http://schemas.microsoft.com/office/drawing/2014/main" id="{00000000-0008-0000-0000-0000BD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62" name="TextBox 3261">
          <a:extLst>
            <a:ext uri="{FF2B5EF4-FFF2-40B4-BE49-F238E27FC236}">
              <a16:creationId xmlns:a16="http://schemas.microsoft.com/office/drawing/2014/main" id="{00000000-0008-0000-0000-0000BE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63" name="TextBox 3262">
          <a:extLst>
            <a:ext uri="{FF2B5EF4-FFF2-40B4-BE49-F238E27FC236}">
              <a16:creationId xmlns:a16="http://schemas.microsoft.com/office/drawing/2014/main" id="{00000000-0008-0000-0000-0000BF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64" name="TextBox 3263">
          <a:extLst>
            <a:ext uri="{FF2B5EF4-FFF2-40B4-BE49-F238E27FC236}">
              <a16:creationId xmlns:a16="http://schemas.microsoft.com/office/drawing/2014/main" id="{00000000-0008-0000-0000-0000C0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65" name="TextBox 3264">
          <a:extLst>
            <a:ext uri="{FF2B5EF4-FFF2-40B4-BE49-F238E27FC236}">
              <a16:creationId xmlns:a16="http://schemas.microsoft.com/office/drawing/2014/main" id="{00000000-0008-0000-0000-0000C1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66" name="TextBox 3265">
          <a:extLst>
            <a:ext uri="{FF2B5EF4-FFF2-40B4-BE49-F238E27FC236}">
              <a16:creationId xmlns:a16="http://schemas.microsoft.com/office/drawing/2014/main" id="{00000000-0008-0000-0000-0000C2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67" name="TextBox 3266">
          <a:extLst>
            <a:ext uri="{FF2B5EF4-FFF2-40B4-BE49-F238E27FC236}">
              <a16:creationId xmlns:a16="http://schemas.microsoft.com/office/drawing/2014/main" id="{00000000-0008-0000-0000-0000C3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68" name="TextBox 3267">
          <a:extLst>
            <a:ext uri="{FF2B5EF4-FFF2-40B4-BE49-F238E27FC236}">
              <a16:creationId xmlns:a16="http://schemas.microsoft.com/office/drawing/2014/main" id="{00000000-0008-0000-0000-0000C4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69" name="TextBox 3268">
          <a:extLst>
            <a:ext uri="{FF2B5EF4-FFF2-40B4-BE49-F238E27FC236}">
              <a16:creationId xmlns:a16="http://schemas.microsoft.com/office/drawing/2014/main" id="{00000000-0008-0000-0000-0000C5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70" name="TextBox 3269">
          <a:extLst>
            <a:ext uri="{FF2B5EF4-FFF2-40B4-BE49-F238E27FC236}">
              <a16:creationId xmlns:a16="http://schemas.microsoft.com/office/drawing/2014/main" id="{00000000-0008-0000-0000-0000C6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71" name="TextBox 3270">
          <a:extLst>
            <a:ext uri="{FF2B5EF4-FFF2-40B4-BE49-F238E27FC236}">
              <a16:creationId xmlns:a16="http://schemas.microsoft.com/office/drawing/2014/main" id="{00000000-0008-0000-0000-0000C7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72" name="TextBox 3271">
          <a:extLst>
            <a:ext uri="{FF2B5EF4-FFF2-40B4-BE49-F238E27FC236}">
              <a16:creationId xmlns:a16="http://schemas.microsoft.com/office/drawing/2014/main" id="{00000000-0008-0000-0000-0000C8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805815</xdr:colOff>
      <xdr:row>3</xdr:row>
      <xdr:rowOff>0</xdr:rowOff>
    </xdr:from>
    <xdr:ext cx="184731" cy="264560"/>
    <xdr:sp macro="" textlink="">
      <xdr:nvSpPr>
        <xdr:cNvPr id="3273" name="TextBox 3272">
          <a:extLst>
            <a:ext uri="{FF2B5EF4-FFF2-40B4-BE49-F238E27FC236}">
              <a16:creationId xmlns:a16="http://schemas.microsoft.com/office/drawing/2014/main" id="{00000000-0008-0000-0000-0000C90C0000}"/>
            </a:ext>
          </a:extLst>
        </xdr:cNvPr>
        <xdr:cNvSpPr txBox="1"/>
      </xdr:nvSpPr>
      <xdr:spPr>
        <a:xfrm>
          <a:off x="3998595" y="2026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274" name="TextBox 3273">
          <a:extLst>
            <a:ext uri="{FF2B5EF4-FFF2-40B4-BE49-F238E27FC236}">
              <a16:creationId xmlns:a16="http://schemas.microsoft.com/office/drawing/2014/main" id="{00000000-0008-0000-0000-0000CA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275" name="TextBox 3274">
          <a:extLst>
            <a:ext uri="{FF2B5EF4-FFF2-40B4-BE49-F238E27FC236}">
              <a16:creationId xmlns:a16="http://schemas.microsoft.com/office/drawing/2014/main" id="{00000000-0008-0000-0000-0000CB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276" name="TextBox 3275">
          <a:extLst>
            <a:ext uri="{FF2B5EF4-FFF2-40B4-BE49-F238E27FC236}">
              <a16:creationId xmlns:a16="http://schemas.microsoft.com/office/drawing/2014/main" id="{00000000-0008-0000-0000-0000CC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277" name="TextBox 3276">
          <a:extLst>
            <a:ext uri="{FF2B5EF4-FFF2-40B4-BE49-F238E27FC236}">
              <a16:creationId xmlns:a16="http://schemas.microsoft.com/office/drawing/2014/main" id="{00000000-0008-0000-0000-0000CD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3278" name="TextBox 3277">
          <a:extLst>
            <a:ext uri="{FF2B5EF4-FFF2-40B4-BE49-F238E27FC236}">
              <a16:creationId xmlns:a16="http://schemas.microsoft.com/office/drawing/2014/main" id="{00000000-0008-0000-0000-0000CE0C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3279" name="TextBox 3278">
          <a:extLst>
            <a:ext uri="{FF2B5EF4-FFF2-40B4-BE49-F238E27FC236}">
              <a16:creationId xmlns:a16="http://schemas.microsoft.com/office/drawing/2014/main" id="{00000000-0008-0000-0000-0000CF0C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3280" name="TextBox 3279">
          <a:extLst>
            <a:ext uri="{FF2B5EF4-FFF2-40B4-BE49-F238E27FC236}">
              <a16:creationId xmlns:a16="http://schemas.microsoft.com/office/drawing/2014/main" id="{00000000-0008-0000-0000-0000D00C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3281" name="TextBox 3280">
          <a:extLst>
            <a:ext uri="{FF2B5EF4-FFF2-40B4-BE49-F238E27FC236}">
              <a16:creationId xmlns:a16="http://schemas.microsoft.com/office/drawing/2014/main" id="{00000000-0008-0000-0000-0000D10C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282" name="TextBox 3281">
          <a:extLst>
            <a:ext uri="{FF2B5EF4-FFF2-40B4-BE49-F238E27FC236}">
              <a16:creationId xmlns:a16="http://schemas.microsoft.com/office/drawing/2014/main" id="{00000000-0008-0000-0000-0000D2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283" name="TextBox 3282">
          <a:extLst>
            <a:ext uri="{FF2B5EF4-FFF2-40B4-BE49-F238E27FC236}">
              <a16:creationId xmlns:a16="http://schemas.microsoft.com/office/drawing/2014/main" id="{00000000-0008-0000-0000-0000D3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3</xdr:row>
      <xdr:rowOff>0</xdr:rowOff>
    </xdr:from>
    <xdr:ext cx="192428" cy="278089"/>
    <xdr:sp macro="" textlink="">
      <xdr:nvSpPr>
        <xdr:cNvPr id="3284" name="TextBox 3283">
          <a:extLst>
            <a:ext uri="{FF2B5EF4-FFF2-40B4-BE49-F238E27FC236}">
              <a16:creationId xmlns:a16="http://schemas.microsoft.com/office/drawing/2014/main" id="{00000000-0008-0000-0000-0000D40C0000}"/>
            </a:ext>
          </a:extLst>
        </xdr:cNvPr>
        <xdr:cNvSpPr txBox="1"/>
      </xdr:nvSpPr>
      <xdr:spPr>
        <a:xfrm>
          <a:off x="4023360" y="20269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3286" name="TextBox 3285">
          <a:extLst>
            <a:ext uri="{FF2B5EF4-FFF2-40B4-BE49-F238E27FC236}">
              <a16:creationId xmlns:a16="http://schemas.microsoft.com/office/drawing/2014/main" id="{00000000-0008-0000-0000-0000D60C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3287" name="TextBox 3286">
          <a:extLst>
            <a:ext uri="{FF2B5EF4-FFF2-40B4-BE49-F238E27FC236}">
              <a16:creationId xmlns:a16="http://schemas.microsoft.com/office/drawing/2014/main" id="{00000000-0008-0000-0000-0000D70C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3288" name="TextBox 3287">
          <a:extLst>
            <a:ext uri="{FF2B5EF4-FFF2-40B4-BE49-F238E27FC236}">
              <a16:creationId xmlns:a16="http://schemas.microsoft.com/office/drawing/2014/main" id="{00000000-0008-0000-0000-0000D80C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3</xdr:row>
      <xdr:rowOff>0</xdr:rowOff>
    </xdr:from>
    <xdr:ext cx="184731" cy="278089"/>
    <xdr:sp macro="" textlink="">
      <xdr:nvSpPr>
        <xdr:cNvPr id="3289" name="TextBox 3288">
          <a:extLst>
            <a:ext uri="{FF2B5EF4-FFF2-40B4-BE49-F238E27FC236}">
              <a16:creationId xmlns:a16="http://schemas.microsoft.com/office/drawing/2014/main" id="{00000000-0008-0000-0000-0000D90C0000}"/>
            </a:ext>
          </a:extLst>
        </xdr:cNvPr>
        <xdr:cNvSpPr txBox="1"/>
      </xdr:nvSpPr>
      <xdr:spPr>
        <a:xfrm>
          <a:off x="4770120" y="202692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290" name="TextBox 3289">
          <a:extLst>
            <a:ext uri="{FF2B5EF4-FFF2-40B4-BE49-F238E27FC236}">
              <a16:creationId xmlns:a16="http://schemas.microsoft.com/office/drawing/2014/main" id="{00000000-0008-0000-0000-0000DA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291" name="TextBox 3290">
          <a:extLst>
            <a:ext uri="{FF2B5EF4-FFF2-40B4-BE49-F238E27FC236}">
              <a16:creationId xmlns:a16="http://schemas.microsoft.com/office/drawing/2014/main" id="{00000000-0008-0000-0000-0000DB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292" name="TextBox 3291">
          <a:extLst>
            <a:ext uri="{FF2B5EF4-FFF2-40B4-BE49-F238E27FC236}">
              <a16:creationId xmlns:a16="http://schemas.microsoft.com/office/drawing/2014/main" id="{00000000-0008-0000-0000-0000DC0C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293" name="TextBox 3292">
          <a:extLst>
            <a:ext uri="{FF2B5EF4-FFF2-40B4-BE49-F238E27FC236}">
              <a16:creationId xmlns:a16="http://schemas.microsoft.com/office/drawing/2014/main" id="{00000000-0008-0000-0000-0000DD0C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294" name="TextBox 3293">
          <a:extLst>
            <a:ext uri="{FF2B5EF4-FFF2-40B4-BE49-F238E27FC236}">
              <a16:creationId xmlns:a16="http://schemas.microsoft.com/office/drawing/2014/main" id="{00000000-0008-0000-0000-0000DE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295" name="TextBox 3294">
          <a:extLst>
            <a:ext uri="{FF2B5EF4-FFF2-40B4-BE49-F238E27FC236}">
              <a16:creationId xmlns:a16="http://schemas.microsoft.com/office/drawing/2014/main" id="{00000000-0008-0000-0000-0000DF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296" name="TextBox 3295">
          <a:extLst>
            <a:ext uri="{FF2B5EF4-FFF2-40B4-BE49-F238E27FC236}">
              <a16:creationId xmlns:a16="http://schemas.microsoft.com/office/drawing/2014/main" id="{00000000-0008-0000-0000-0000E0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297" name="TextBox 3296">
          <a:extLst>
            <a:ext uri="{FF2B5EF4-FFF2-40B4-BE49-F238E27FC236}">
              <a16:creationId xmlns:a16="http://schemas.microsoft.com/office/drawing/2014/main" id="{00000000-0008-0000-0000-0000E1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298" name="TextBox 3297">
          <a:extLst>
            <a:ext uri="{FF2B5EF4-FFF2-40B4-BE49-F238E27FC236}">
              <a16:creationId xmlns:a16="http://schemas.microsoft.com/office/drawing/2014/main" id="{00000000-0008-0000-0000-0000E2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299" name="TextBox 3298">
          <a:extLst>
            <a:ext uri="{FF2B5EF4-FFF2-40B4-BE49-F238E27FC236}">
              <a16:creationId xmlns:a16="http://schemas.microsoft.com/office/drawing/2014/main" id="{00000000-0008-0000-0000-0000E3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00" name="TextBox 3299">
          <a:extLst>
            <a:ext uri="{FF2B5EF4-FFF2-40B4-BE49-F238E27FC236}">
              <a16:creationId xmlns:a16="http://schemas.microsoft.com/office/drawing/2014/main" id="{00000000-0008-0000-0000-0000E4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01" name="TextBox 3300">
          <a:extLst>
            <a:ext uri="{FF2B5EF4-FFF2-40B4-BE49-F238E27FC236}">
              <a16:creationId xmlns:a16="http://schemas.microsoft.com/office/drawing/2014/main" id="{00000000-0008-0000-0000-0000E5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02" name="TextBox 3301">
          <a:extLst>
            <a:ext uri="{FF2B5EF4-FFF2-40B4-BE49-F238E27FC236}">
              <a16:creationId xmlns:a16="http://schemas.microsoft.com/office/drawing/2014/main" id="{00000000-0008-0000-0000-0000E6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03" name="TextBox 3302">
          <a:extLst>
            <a:ext uri="{FF2B5EF4-FFF2-40B4-BE49-F238E27FC236}">
              <a16:creationId xmlns:a16="http://schemas.microsoft.com/office/drawing/2014/main" id="{00000000-0008-0000-0000-0000E7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04" name="TextBox 3303">
          <a:extLst>
            <a:ext uri="{FF2B5EF4-FFF2-40B4-BE49-F238E27FC236}">
              <a16:creationId xmlns:a16="http://schemas.microsoft.com/office/drawing/2014/main" id="{00000000-0008-0000-0000-0000E8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05" name="TextBox 3304">
          <a:extLst>
            <a:ext uri="{FF2B5EF4-FFF2-40B4-BE49-F238E27FC236}">
              <a16:creationId xmlns:a16="http://schemas.microsoft.com/office/drawing/2014/main" id="{00000000-0008-0000-0000-0000E9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06" name="TextBox 3305">
          <a:extLst>
            <a:ext uri="{FF2B5EF4-FFF2-40B4-BE49-F238E27FC236}">
              <a16:creationId xmlns:a16="http://schemas.microsoft.com/office/drawing/2014/main" id="{00000000-0008-0000-0000-0000EA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07" name="TextBox 3306">
          <a:extLst>
            <a:ext uri="{FF2B5EF4-FFF2-40B4-BE49-F238E27FC236}">
              <a16:creationId xmlns:a16="http://schemas.microsoft.com/office/drawing/2014/main" id="{00000000-0008-0000-0000-0000EB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08" name="TextBox 3307">
          <a:extLst>
            <a:ext uri="{FF2B5EF4-FFF2-40B4-BE49-F238E27FC236}">
              <a16:creationId xmlns:a16="http://schemas.microsoft.com/office/drawing/2014/main" id="{00000000-0008-0000-0000-0000EC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09" name="TextBox 3308">
          <a:extLst>
            <a:ext uri="{FF2B5EF4-FFF2-40B4-BE49-F238E27FC236}">
              <a16:creationId xmlns:a16="http://schemas.microsoft.com/office/drawing/2014/main" id="{00000000-0008-0000-0000-0000ED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10" name="TextBox 3309">
          <a:extLst>
            <a:ext uri="{FF2B5EF4-FFF2-40B4-BE49-F238E27FC236}">
              <a16:creationId xmlns:a16="http://schemas.microsoft.com/office/drawing/2014/main" id="{00000000-0008-0000-0000-0000EE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11" name="TextBox 3310">
          <a:extLst>
            <a:ext uri="{FF2B5EF4-FFF2-40B4-BE49-F238E27FC236}">
              <a16:creationId xmlns:a16="http://schemas.microsoft.com/office/drawing/2014/main" id="{00000000-0008-0000-0000-0000EF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12" name="TextBox 3311">
          <a:extLst>
            <a:ext uri="{FF2B5EF4-FFF2-40B4-BE49-F238E27FC236}">
              <a16:creationId xmlns:a16="http://schemas.microsoft.com/office/drawing/2014/main" id="{00000000-0008-0000-0000-0000F0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13" name="TextBox 3312">
          <a:extLst>
            <a:ext uri="{FF2B5EF4-FFF2-40B4-BE49-F238E27FC236}">
              <a16:creationId xmlns:a16="http://schemas.microsoft.com/office/drawing/2014/main" id="{00000000-0008-0000-0000-0000F1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14" name="TextBox 3313">
          <a:extLst>
            <a:ext uri="{FF2B5EF4-FFF2-40B4-BE49-F238E27FC236}">
              <a16:creationId xmlns:a16="http://schemas.microsoft.com/office/drawing/2014/main" id="{00000000-0008-0000-0000-0000F2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15" name="TextBox 3314">
          <a:extLst>
            <a:ext uri="{FF2B5EF4-FFF2-40B4-BE49-F238E27FC236}">
              <a16:creationId xmlns:a16="http://schemas.microsoft.com/office/drawing/2014/main" id="{00000000-0008-0000-0000-0000F3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16" name="TextBox 3315">
          <a:extLst>
            <a:ext uri="{FF2B5EF4-FFF2-40B4-BE49-F238E27FC236}">
              <a16:creationId xmlns:a16="http://schemas.microsoft.com/office/drawing/2014/main" id="{00000000-0008-0000-0000-0000F4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17" name="TextBox 3316">
          <a:extLst>
            <a:ext uri="{FF2B5EF4-FFF2-40B4-BE49-F238E27FC236}">
              <a16:creationId xmlns:a16="http://schemas.microsoft.com/office/drawing/2014/main" id="{00000000-0008-0000-0000-0000F5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18" name="TextBox 3317">
          <a:extLst>
            <a:ext uri="{FF2B5EF4-FFF2-40B4-BE49-F238E27FC236}">
              <a16:creationId xmlns:a16="http://schemas.microsoft.com/office/drawing/2014/main" id="{00000000-0008-0000-0000-0000F6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19" name="TextBox 3318">
          <a:extLst>
            <a:ext uri="{FF2B5EF4-FFF2-40B4-BE49-F238E27FC236}">
              <a16:creationId xmlns:a16="http://schemas.microsoft.com/office/drawing/2014/main" id="{00000000-0008-0000-0000-0000F7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20" name="TextBox 3319">
          <a:extLst>
            <a:ext uri="{FF2B5EF4-FFF2-40B4-BE49-F238E27FC236}">
              <a16:creationId xmlns:a16="http://schemas.microsoft.com/office/drawing/2014/main" id="{00000000-0008-0000-0000-0000F8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21" name="TextBox 3320">
          <a:extLst>
            <a:ext uri="{FF2B5EF4-FFF2-40B4-BE49-F238E27FC236}">
              <a16:creationId xmlns:a16="http://schemas.microsoft.com/office/drawing/2014/main" id="{00000000-0008-0000-0000-0000F9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22" name="TextBox 3321">
          <a:extLst>
            <a:ext uri="{FF2B5EF4-FFF2-40B4-BE49-F238E27FC236}">
              <a16:creationId xmlns:a16="http://schemas.microsoft.com/office/drawing/2014/main" id="{00000000-0008-0000-0000-0000FA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23" name="TextBox 3322">
          <a:extLst>
            <a:ext uri="{FF2B5EF4-FFF2-40B4-BE49-F238E27FC236}">
              <a16:creationId xmlns:a16="http://schemas.microsoft.com/office/drawing/2014/main" id="{00000000-0008-0000-0000-0000FB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24" name="TextBox 3323">
          <a:extLst>
            <a:ext uri="{FF2B5EF4-FFF2-40B4-BE49-F238E27FC236}">
              <a16:creationId xmlns:a16="http://schemas.microsoft.com/office/drawing/2014/main" id="{00000000-0008-0000-0000-0000FC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25" name="TextBox 3324">
          <a:extLst>
            <a:ext uri="{FF2B5EF4-FFF2-40B4-BE49-F238E27FC236}">
              <a16:creationId xmlns:a16="http://schemas.microsoft.com/office/drawing/2014/main" id="{00000000-0008-0000-0000-0000FD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26" name="TextBox 3325">
          <a:extLst>
            <a:ext uri="{FF2B5EF4-FFF2-40B4-BE49-F238E27FC236}">
              <a16:creationId xmlns:a16="http://schemas.microsoft.com/office/drawing/2014/main" id="{00000000-0008-0000-0000-0000FE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27" name="TextBox 3326">
          <a:extLst>
            <a:ext uri="{FF2B5EF4-FFF2-40B4-BE49-F238E27FC236}">
              <a16:creationId xmlns:a16="http://schemas.microsoft.com/office/drawing/2014/main" id="{00000000-0008-0000-0000-0000FF0C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28" name="TextBox 3327">
          <a:extLst>
            <a:ext uri="{FF2B5EF4-FFF2-40B4-BE49-F238E27FC236}">
              <a16:creationId xmlns:a16="http://schemas.microsoft.com/office/drawing/2014/main" id="{00000000-0008-0000-0000-000000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29" name="TextBox 3328">
          <a:extLst>
            <a:ext uri="{FF2B5EF4-FFF2-40B4-BE49-F238E27FC236}">
              <a16:creationId xmlns:a16="http://schemas.microsoft.com/office/drawing/2014/main" id="{00000000-0008-0000-0000-000001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30" name="TextBox 3329">
          <a:extLst>
            <a:ext uri="{FF2B5EF4-FFF2-40B4-BE49-F238E27FC236}">
              <a16:creationId xmlns:a16="http://schemas.microsoft.com/office/drawing/2014/main" id="{00000000-0008-0000-0000-000002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31" name="TextBox 3330">
          <a:extLst>
            <a:ext uri="{FF2B5EF4-FFF2-40B4-BE49-F238E27FC236}">
              <a16:creationId xmlns:a16="http://schemas.microsoft.com/office/drawing/2014/main" id="{00000000-0008-0000-0000-000003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32" name="TextBox 3331">
          <a:extLst>
            <a:ext uri="{FF2B5EF4-FFF2-40B4-BE49-F238E27FC236}">
              <a16:creationId xmlns:a16="http://schemas.microsoft.com/office/drawing/2014/main" id="{00000000-0008-0000-0000-000004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33" name="TextBox 3332">
          <a:extLst>
            <a:ext uri="{FF2B5EF4-FFF2-40B4-BE49-F238E27FC236}">
              <a16:creationId xmlns:a16="http://schemas.microsoft.com/office/drawing/2014/main" id="{00000000-0008-0000-0000-000005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34" name="TextBox 3333">
          <a:extLst>
            <a:ext uri="{FF2B5EF4-FFF2-40B4-BE49-F238E27FC236}">
              <a16:creationId xmlns:a16="http://schemas.microsoft.com/office/drawing/2014/main" id="{00000000-0008-0000-0000-000006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35" name="TextBox 3334">
          <a:extLst>
            <a:ext uri="{FF2B5EF4-FFF2-40B4-BE49-F238E27FC236}">
              <a16:creationId xmlns:a16="http://schemas.microsoft.com/office/drawing/2014/main" id="{00000000-0008-0000-0000-000007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36" name="TextBox 3335">
          <a:extLst>
            <a:ext uri="{FF2B5EF4-FFF2-40B4-BE49-F238E27FC236}">
              <a16:creationId xmlns:a16="http://schemas.microsoft.com/office/drawing/2014/main" id="{00000000-0008-0000-0000-000008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37" name="TextBox 3336">
          <a:extLst>
            <a:ext uri="{FF2B5EF4-FFF2-40B4-BE49-F238E27FC236}">
              <a16:creationId xmlns:a16="http://schemas.microsoft.com/office/drawing/2014/main" id="{00000000-0008-0000-0000-000009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38" name="TextBox 3337">
          <a:extLst>
            <a:ext uri="{FF2B5EF4-FFF2-40B4-BE49-F238E27FC236}">
              <a16:creationId xmlns:a16="http://schemas.microsoft.com/office/drawing/2014/main" id="{00000000-0008-0000-0000-00000A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39" name="TextBox 3338">
          <a:extLst>
            <a:ext uri="{FF2B5EF4-FFF2-40B4-BE49-F238E27FC236}">
              <a16:creationId xmlns:a16="http://schemas.microsoft.com/office/drawing/2014/main" id="{00000000-0008-0000-0000-00000B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40" name="TextBox 3339">
          <a:extLst>
            <a:ext uri="{FF2B5EF4-FFF2-40B4-BE49-F238E27FC236}">
              <a16:creationId xmlns:a16="http://schemas.microsoft.com/office/drawing/2014/main" id="{00000000-0008-0000-0000-00000C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41" name="TextBox 3340">
          <a:extLst>
            <a:ext uri="{FF2B5EF4-FFF2-40B4-BE49-F238E27FC236}">
              <a16:creationId xmlns:a16="http://schemas.microsoft.com/office/drawing/2014/main" id="{00000000-0008-0000-0000-00000D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42" name="TextBox 3341">
          <a:extLst>
            <a:ext uri="{FF2B5EF4-FFF2-40B4-BE49-F238E27FC236}">
              <a16:creationId xmlns:a16="http://schemas.microsoft.com/office/drawing/2014/main" id="{00000000-0008-0000-0000-00000E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43" name="TextBox 3342">
          <a:extLst>
            <a:ext uri="{FF2B5EF4-FFF2-40B4-BE49-F238E27FC236}">
              <a16:creationId xmlns:a16="http://schemas.microsoft.com/office/drawing/2014/main" id="{00000000-0008-0000-0000-00000F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44" name="TextBox 3343">
          <a:extLst>
            <a:ext uri="{FF2B5EF4-FFF2-40B4-BE49-F238E27FC236}">
              <a16:creationId xmlns:a16="http://schemas.microsoft.com/office/drawing/2014/main" id="{00000000-0008-0000-0000-000010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45" name="TextBox 3344">
          <a:extLst>
            <a:ext uri="{FF2B5EF4-FFF2-40B4-BE49-F238E27FC236}">
              <a16:creationId xmlns:a16="http://schemas.microsoft.com/office/drawing/2014/main" id="{00000000-0008-0000-0000-000011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46" name="TextBox 3345">
          <a:extLst>
            <a:ext uri="{FF2B5EF4-FFF2-40B4-BE49-F238E27FC236}">
              <a16:creationId xmlns:a16="http://schemas.microsoft.com/office/drawing/2014/main" id="{00000000-0008-0000-0000-000012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47" name="TextBox 3346">
          <a:extLst>
            <a:ext uri="{FF2B5EF4-FFF2-40B4-BE49-F238E27FC236}">
              <a16:creationId xmlns:a16="http://schemas.microsoft.com/office/drawing/2014/main" id="{00000000-0008-0000-0000-000013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48" name="TextBox 3347">
          <a:extLst>
            <a:ext uri="{FF2B5EF4-FFF2-40B4-BE49-F238E27FC236}">
              <a16:creationId xmlns:a16="http://schemas.microsoft.com/office/drawing/2014/main" id="{00000000-0008-0000-0000-000014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49" name="TextBox 3348">
          <a:extLst>
            <a:ext uri="{FF2B5EF4-FFF2-40B4-BE49-F238E27FC236}">
              <a16:creationId xmlns:a16="http://schemas.microsoft.com/office/drawing/2014/main" id="{00000000-0008-0000-0000-000015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50" name="TextBox 3349">
          <a:extLst>
            <a:ext uri="{FF2B5EF4-FFF2-40B4-BE49-F238E27FC236}">
              <a16:creationId xmlns:a16="http://schemas.microsoft.com/office/drawing/2014/main" id="{00000000-0008-0000-0000-000016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51" name="TextBox 3350">
          <a:extLst>
            <a:ext uri="{FF2B5EF4-FFF2-40B4-BE49-F238E27FC236}">
              <a16:creationId xmlns:a16="http://schemas.microsoft.com/office/drawing/2014/main" id="{00000000-0008-0000-0000-000017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52" name="TextBox 3351">
          <a:extLst>
            <a:ext uri="{FF2B5EF4-FFF2-40B4-BE49-F238E27FC236}">
              <a16:creationId xmlns:a16="http://schemas.microsoft.com/office/drawing/2014/main" id="{00000000-0008-0000-0000-000018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53" name="TextBox 3352">
          <a:extLst>
            <a:ext uri="{FF2B5EF4-FFF2-40B4-BE49-F238E27FC236}">
              <a16:creationId xmlns:a16="http://schemas.microsoft.com/office/drawing/2014/main" id="{00000000-0008-0000-0000-000019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54" name="TextBox 3353">
          <a:extLst>
            <a:ext uri="{FF2B5EF4-FFF2-40B4-BE49-F238E27FC236}">
              <a16:creationId xmlns:a16="http://schemas.microsoft.com/office/drawing/2014/main" id="{00000000-0008-0000-0000-00001A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55" name="TextBox 3354">
          <a:extLst>
            <a:ext uri="{FF2B5EF4-FFF2-40B4-BE49-F238E27FC236}">
              <a16:creationId xmlns:a16="http://schemas.microsoft.com/office/drawing/2014/main" id="{00000000-0008-0000-0000-00001B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56" name="TextBox 3355">
          <a:extLst>
            <a:ext uri="{FF2B5EF4-FFF2-40B4-BE49-F238E27FC236}">
              <a16:creationId xmlns:a16="http://schemas.microsoft.com/office/drawing/2014/main" id="{00000000-0008-0000-0000-00001C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57" name="TextBox 3356">
          <a:extLst>
            <a:ext uri="{FF2B5EF4-FFF2-40B4-BE49-F238E27FC236}">
              <a16:creationId xmlns:a16="http://schemas.microsoft.com/office/drawing/2014/main" id="{00000000-0008-0000-0000-00001D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58" name="TextBox 3357">
          <a:extLst>
            <a:ext uri="{FF2B5EF4-FFF2-40B4-BE49-F238E27FC236}">
              <a16:creationId xmlns:a16="http://schemas.microsoft.com/office/drawing/2014/main" id="{00000000-0008-0000-0000-00001E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59" name="TextBox 3358">
          <a:extLst>
            <a:ext uri="{FF2B5EF4-FFF2-40B4-BE49-F238E27FC236}">
              <a16:creationId xmlns:a16="http://schemas.microsoft.com/office/drawing/2014/main" id="{00000000-0008-0000-0000-00001F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60" name="TextBox 3359">
          <a:extLst>
            <a:ext uri="{FF2B5EF4-FFF2-40B4-BE49-F238E27FC236}">
              <a16:creationId xmlns:a16="http://schemas.microsoft.com/office/drawing/2014/main" id="{00000000-0008-0000-0000-000020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61" name="TextBox 3360">
          <a:extLst>
            <a:ext uri="{FF2B5EF4-FFF2-40B4-BE49-F238E27FC236}">
              <a16:creationId xmlns:a16="http://schemas.microsoft.com/office/drawing/2014/main" id="{00000000-0008-0000-0000-000021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62" name="TextBox 3361">
          <a:extLst>
            <a:ext uri="{FF2B5EF4-FFF2-40B4-BE49-F238E27FC236}">
              <a16:creationId xmlns:a16="http://schemas.microsoft.com/office/drawing/2014/main" id="{00000000-0008-0000-0000-000022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63" name="TextBox 3362">
          <a:extLst>
            <a:ext uri="{FF2B5EF4-FFF2-40B4-BE49-F238E27FC236}">
              <a16:creationId xmlns:a16="http://schemas.microsoft.com/office/drawing/2014/main" id="{00000000-0008-0000-0000-000023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64" name="TextBox 3363">
          <a:extLst>
            <a:ext uri="{FF2B5EF4-FFF2-40B4-BE49-F238E27FC236}">
              <a16:creationId xmlns:a16="http://schemas.microsoft.com/office/drawing/2014/main" id="{00000000-0008-0000-0000-000024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65" name="TextBox 3364">
          <a:extLst>
            <a:ext uri="{FF2B5EF4-FFF2-40B4-BE49-F238E27FC236}">
              <a16:creationId xmlns:a16="http://schemas.microsoft.com/office/drawing/2014/main" id="{00000000-0008-0000-0000-000025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66" name="TextBox 3365">
          <a:extLst>
            <a:ext uri="{FF2B5EF4-FFF2-40B4-BE49-F238E27FC236}">
              <a16:creationId xmlns:a16="http://schemas.microsoft.com/office/drawing/2014/main" id="{00000000-0008-0000-0000-000026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67" name="TextBox 3366">
          <a:extLst>
            <a:ext uri="{FF2B5EF4-FFF2-40B4-BE49-F238E27FC236}">
              <a16:creationId xmlns:a16="http://schemas.microsoft.com/office/drawing/2014/main" id="{00000000-0008-0000-0000-000027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68" name="TextBox 3367">
          <a:extLst>
            <a:ext uri="{FF2B5EF4-FFF2-40B4-BE49-F238E27FC236}">
              <a16:creationId xmlns:a16="http://schemas.microsoft.com/office/drawing/2014/main" id="{00000000-0008-0000-0000-000028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369" name="TextBox 3368">
          <a:extLst>
            <a:ext uri="{FF2B5EF4-FFF2-40B4-BE49-F238E27FC236}">
              <a16:creationId xmlns:a16="http://schemas.microsoft.com/office/drawing/2014/main" id="{00000000-0008-0000-0000-000029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70" name="TextBox 3369">
          <a:extLst>
            <a:ext uri="{FF2B5EF4-FFF2-40B4-BE49-F238E27FC236}">
              <a16:creationId xmlns:a16="http://schemas.microsoft.com/office/drawing/2014/main" id="{00000000-0008-0000-0000-00002A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71" name="TextBox 3370">
          <a:extLst>
            <a:ext uri="{FF2B5EF4-FFF2-40B4-BE49-F238E27FC236}">
              <a16:creationId xmlns:a16="http://schemas.microsoft.com/office/drawing/2014/main" id="{00000000-0008-0000-0000-00002B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72" name="TextBox 3371">
          <a:extLst>
            <a:ext uri="{FF2B5EF4-FFF2-40B4-BE49-F238E27FC236}">
              <a16:creationId xmlns:a16="http://schemas.microsoft.com/office/drawing/2014/main" id="{00000000-0008-0000-0000-00002C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73" name="TextBox 3372">
          <a:extLst>
            <a:ext uri="{FF2B5EF4-FFF2-40B4-BE49-F238E27FC236}">
              <a16:creationId xmlns:a16="http://schemas.microsoft.com/office/drawing/2014/main" id="{00000000-0008-0000-0000-00002D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74" name="TextBox 3373">
          <a:extLst>
            <a:ext uri="{FF2B5EF4-FFF2-40B4-BE49-F238E27FC236}">
              <a16:creationId xmlns:a16="http://schemas.microsoft.com/office/drawing/2014/main" id="{00000000-0008-0000-0000-00002E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75" name="TextBox 3374">
          <a:extLst>
            <a:ext uri="{FF2B5EF4-FFF2-40B4-BE49-F238E27FC236}">
              <a16:creationId xmlns:a16="http://schemas.microsoft.com/office/drawing/2014/main" id="{00000000-0008-0000-0000-00002F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76" name="TextBox 3375">
          <a:extLst>
            <a:ext uri="{FF2B5EF4-FFF2-40B4-BE49-F238E27FC236}">
              <a16:creationId xmlns:a16="http://schemas.microsoft.com/office/drawing/2014/main" id="{00000000-0008-0000-0000-000030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77" name="TextBox 3376">
          <a:extLst>
            <a:ext uri="{FF2B5EF4-FFF2-40B4-BE49-F238E27FC236}">
              <a16:creationId xmlns:a16="http://schemas.microsoft.com/office/drawing/2014/main" id="{00000000-0008-0000-0000-000031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78" name="TextBox 3377">
          <a:extLst>
            <a:ext uri="{FF2B5EF4-FFF2-40B4-BE49-F238E27FC236}">
              <a16:creationId xmlns:a16="http://schemas.microsoft.com/office/drawing/2014/main" id="{00000000-0008-0000-0000-000032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79" name="TextBox 3378">
          <a:extLst>
            <a:ext uri="{FF2B5EF4-FFF2-40B4-BE49-F238E27FC236}">
              <a16:creationId xmlns:a16="http://schemas.microsoft.com/office/drawing/2014/main" id="{00000000-0008-0000-0000-000033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80" name="TextBox 3379">
          <a:extLst>
            <a:ext uri="{FF2B5EF4-FFF2-40B4-BE49-F238E27FC236}">
              <a16:creationId xmlns:a16="http://schemas.microsoft.com/office/drawing/2014/main" id="{00000000-0008-0000-0000-000034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81" name="TextBox 3380">
          <a:extLst>
            <a:ext uri="{FF2B5EF4-FFF2-40B4-BE49-F238E27FC236}">
              <a16:creationId xmlns:a16="http://schemas.microsoft.com/office/drawing/2014/main" id="{00000000-0008-0000-0000-000035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82" name="TextBox 3381">
          <a:extLst>
            <a:ext uri="{FF2B5EF4-FFF2-40B4-BE49-F238E27FC236}">
              <a16:creationId xmlns:a16="http://schemas.microsoft.com/office/drawing/2014/main" id="{00000000-0008-0000-0000-000036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83" name="TextBox 3382">
          <a:extLst>
            <a:ext uri="{FF2B5EF4-FFF2-40B4-BE49-F238E27FC236}">
              <a16:creationId xmlns:a16="http://schemas.microsoft.com/office/drawing/2014/main" id="{00000000-0008-0000-0000-000037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84" name="TextBox 3383">
          <a:extLst>
            <a:ext uri="{FF2B5EF4-FFF2-40B4-BE49-F238E27FC236}">
              <a16:creationId xmlns:a16="http://schemas.microsoft.com/office/drawing/2014/main" id="{00000000-0008-0000-0000-000038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85" name="TextBox 3384">
          <a:extLst>
            <a:ext uri="{FF2B5EF4-FFF2-40B4-BE49-F238E27FC236}">
              <a16:creationId xmlns:a16="http://schemas.microsoft.com/office/drawing/2014/main" id="{00000000-0008-0000-0000-000039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86" name="TextBox 3385">
          <a:extLst>
            <a:ext uri="{FF2B5EF4-FFF2-40B4-BE49-F238E27FC236}">
              <a16:creationId xmlns:a16="http://schemas.microsoft.com/office/drawing/2014/main" id="{00000000-0008-0000-0000-00003A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87" name="TextBox 3386">
          <a:extLst>
            <a:ext uri="{FF2B5EF4-FFF2-40B4-BE49-F238E27FC236}">
              <a16:creationId xmlns:a16="http://schemas.microsoft.com/office/drawing/2014/main" id="{00000000-0008-0000-0000-00003B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88" name="TextBox 3387">
          <a:extLst>
            <a:ext uri="{FF2B5EF4-FFF2-40B4-BE49-F238E27FC236}">
              <a16:creationId xmlns:a16="http://schemas.microsoft.com/office/drawing/2014/main" id="{00000000-0008-0000-0000-00003C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89" name="TextBox 3388">
          <a:extLst>
            <a:ext uri="{FF2B5EF4-FFF2-40B4-BE49-F238E27FC236}">
              <a16:creationId xmlns:a16="http://schemas.microsoft.com/office/drawing/2014/main" id="{00000000-0008-0000-0000-00003D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90" name="TextBox 3389">
          <a:extLst>
            <a:ext uri="{FF2B5EF4-FFF2-40B4-BE49-F238E27FC236}">
              <a16:creationId xmlns:a16="http://schemas.microsoft.com/office/drawing/2014/main" id="{00000000-0008-0000-0000-00003E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91" name="TextBox 3390">
          <a:extLst>
            <a:ext uri="{FF2B5EF4-FFF2-40B4-BE49-F238E27FC236}">
              <a16:creationId xmlns:a16="http://schemas.microsoft.com/office/drawing/2014/main" id="{00000000-0008-0000-0000-00003F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92" name="TextBox 3391">
          <a:extLst>
            <a:ext uri="{FF2B5EF4-FFF2-40B4-BE49-F238E27FC236}">
              <a16:creationId xmlns:a16="http://schemas.microsoft.com/office/drawing/2014/main" id="{00000000-0008-0000-0000-000040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93" name="TextBox 3392">
          <a:extLst>
            <a:ext uri="{FF2B5EF4-FFF2-40B4-BE49-F238E27FC236}">
              <a16:creationId xmlns:a16="http://schemas.microsoft.com/office/drawing/2014/main" id="{00000000-0008-0000-0000-000041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94" name="TextBox 3393">
          <a:extLst>
            <a:ext uri="{FF2B5EF4-FFF2-40B4-BE49-F238E27FC236}">
              <a16:creationId xmlns:a16="http://schemas.microsoft.com/office/drawing/2014/main" id="{00000000-0008-0000-0000-000042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95" name="TextBox 3394">
          <a:extLst>
            <a:ext uri="{FF2B5EF4-FFF2-40B4-BE49-F238E27FC236}">
              <a16:creationId xmlns:a16="http://schemas.microsoft.com/office/drawing/2014/main" id="{00000000-0008-0000-0000-000043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96" name="TextBox 3395">
          <a:extLst>
            <a:ext uri="{FF2B5EF4-FFF2-40B4-BE49-F238E27FC236}">
              <a16:creationId xmlns:a16="http://schemas.microsoft.com/office/drawing/2014/main" id="{00000000-0008-0000-0000-000044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97" name="TextBox 3396">
          <a:extLst>
            <a:ext uri="{FF2B5EF4-FFF2-40B4-BE49-F238E27FC236}">
              <a16:creationId xmlns:a16="http://schemas.microsoft.com/office/drawing/2014/main" id="{00000000-0008-0000-0000-000045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98" name="TextBox 3397">
          <a:extLst>
            <a:ext uri="{FF2B5EF4-FFF2-40B4-BE49-F238E27FC236}">
              <a16:creationId xmlns:a16="http://schemas.microsoft.com/office/drawing/2014/main" id="{00000000-0008-0000-0000-000046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399" name="TextBox 3398">
          <a:extLst>
            <a:ext uri="{FF2B5EF4-FFF2-40B4-BE49-F238E27FC236}">
              <a16:creationId xmlns:a16="http://schemas.microsoft.com/office/drawing/2014/main" id="{00000000-0008-0000-0000-000047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00" name="TextBox 3399">
          <a:extLst>
            <a:ext uri="{FF2B5EF4-FFF2-40B4-BE49-F238E27FC236}">
              <a16:creationId xmlns:a16="http://schemas.microsoft.com/office/drawing/2014/main" id="{00000000-0008-0000-0000-000048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01" name="TextBox 3400">
          <a:extLst>
            <a:ext uri="{FF2B5EF4-FFF2-40B4-BE49-F238E27FC236}">
              <a16:creationId xmlns:a16="http://schemas.microsoft.com/office/drawing/2014/main" id="{00000000-0008-0000-0000-000049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02" name="TextBox 3401">
          <a:extLst>
            <a:ext uri="{FF2B5EF4-FFF2-40B4-BE49-F238E27FC236}">
              <a16:creationId xmlns:a16="http://schemas.microsoft.com/office/drawing/2014/main" id="{00000000-0008-0000-0000-00004A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03" name="TextBox 3402">
          <a:extLst>
            <a:ext uri="{FF2B5EF4-FFF2-40B4-BE49-F238E27FC236}">
              <a16:creationId xmlns:a16="http://schemas.microsoft.com/office/drawing/2014/main" id="{00000000-0008-0000-0000-00004B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04" name="TextBox 3403">
          <a:extLst>
            <a:ext uri="{FF2B5EF4-FFF2-40B4-BE49-F238E27FC236}">
              <a16:creationId xmlns:a16="http://schemas.microsoft.com/office/drawing/2014/main" id="{00000000-0008-0000-0000-00004C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05" name="TextBox 3404">
          <a:extLst>
            <a:ext uri="{FF2B5EF4-FFF2-40B4-BE49-F238E27FC236}">
              <a16:creationId xmlns:a16="http://schemas.microsoft.com/office/drawing/2014/main" id="{00000000-0008-0000-0000-00004D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06" name="TextBox 3405">
          <a:extLst>
            <a:ext uri="{FF2B5EF4-FFF2-40B4-BE49-F238E27FC236}">
              <a16:creationId xmlns:a16="http://schemas.microsoft.com/office/drawing/2014/main" id="{00000000-0008-0000-0000-00004E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07" name="TextBox 3406">
          <a:extLst>
            <a:ext uri="{FF2B5EF4-FFF2-40B4-BE49-F238E27FC236}">
              <a16:creationId xmlns:a16="http://schemas.microsoft.com/office/drawing/2014/main" id="{00000000-0008-0000-0000-00004F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08" name="TextBox 3407">
          <a:extLst>
            <a:ext uri="{FF2B5EF4-FFF2-40B4-BE49-F238E27FC236}">
              <a16:creationId xmlns:a16="http://schemas.microsoft.com/office/drawing/2014/main" id="{00000000-0008-0000-0000-000050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09" name="TextBox 3408">
          <a:extLst>
            <a:ext uri="{FF2B5EF4-FFF2-40B4-BE49-F238E27FC236}">
              <a16:creationId xmlns:a16="http://schemas.microsoft.com/office/drawing/2014/main" id="{00000000-0008-0000-0000-000051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10" name="TextBox 3409">
          <a:extLst>
            <a:ext uri="{FF2B5EF4-FFF2-40B4-BE49-F238E27FC236}">
              <a16:creationId xmlns:a16="http://schemas.microsoft.com/office/drawing/2014/main" id="{00000000-0008-0000-0000-000052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11" name="TextBox 3410">
          <a:extLst>
            <a:ext uri="{FF2B5EF4-FFF2-40B4-BE49-F238E27FC236}">
              <a16:creationId xmlns:a16="http://schemas.microsoft.com/office/drawing/2014/main" id="{00000000-0008-0000-0000-000053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12" name="TextBox 3411">
          <a:extLst>
            <a:ext uri="{FF2B5EF4-FFF2-40B4-BE49-F238E27FC236}">
              <a16:creationId xmlns:a16="http://schemas.microsoft.com/office/drawing/2014/main" id="{00000000-0008-0000-0000-000054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13" name="TextBox 3412">
          <a:extLst>
            <a:ext uri="{FF2B5EF4-FFF2-40B4-BE49-F238E27FC236}">
              <a16:creationId xmlns:a16="http://schemas.microsoft.com/office/drawing/2014/main" id="{00000000-0008-0000-0000-000055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14" name="TextBox 3413">
          <a:extLst>
            <a:ext uri="{FF2B5EF4-FFF2-40B4-BE49-F238E27FC236}">
              <a16:creationId xmlns:a16="http://schemas.microsoft.com/office/drawing/2014/main" id="{00000000-0008-0000-0000-000056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15" name="TextBox 3414">
          <a:extLst>
            <a:ext uri="{FF2B5EF4-FFF2-40B4-BE49-F238E27FC236}">
              <a16:creationId xmlns:a16="http://schemas.microsoft.com/office/drawing/2014/main" id="{00000000-0008-0000-0000-000057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16" name="TextBox 3415">
          <a:extLst>
            <a:ext uri="{FF2B5EF4-FFF2-40B4-BE49-F238E27FC236}">
              <a16:creationId xmlns:a16="http://schemas.microsoft.com/office/drawing/2014/main" id="{00000000-0008-0000-0000-000058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17" name="TextBox 3416">
          <a:extLst>
            <a:ext uri="{FF2B5EF4-FFF2-40B4-BE49-F238E27FC236}">
              <a16:creationId xmlns:a16="http://schemas.microsoft.com/office/drawing/2014/main" id="{00000000-0008-0000-0000-000059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18" name="TextBox 3417">
          <a:extLst>
            <a:ext uri="{FF2B5EF4-FFF2-40B4-BE49-F238E27FC236}">
              <a16:creationId xmlns:a16="http://schemas.microsoft.com/office/drawing/2014/main" id="{00000000-0008-0000-0000-00005A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19" name="TextBox 3418">
          <a:extLst>
            <a:ext uri="{FF2B5EF4-FFF2-40B4-BE49-F238E27FC236}">
              <a16:creationId xmlns:a16="http://schemas.microsoft.com/office/drawing/2014/main" id="{00000000-0008-0000-0000-00005B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20" name="TextBox 3419">
          <a:extLst>
            <a:ext uri="{FF2B5EF4-FFF2-40B4-BE49-F238E27FC236}">
              <a16:creationId xmlns:a16="http://schemas.microsoft.com/office/drawing/2014/main" id="{00000000-0008-0000-0000-00005C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21" name="TextBox 3420">
          <a:extLst>
            <a:ext uri="{FF2B5EF4-FFF2-40B4-BE49-F238E27FC236}">
              <a16:creationId xmlns:a16="http://schemas.microsoft.com/office/drawing/2014/main" id="{00000000-0008-0000-0000-00005D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22" name="TextBox 3421">
          <a:extLst>
            <a:ext uri="{FF2B5EF4-FFF2-40B4-BE49-F238E27FC236}">
              <a16:creationId xmlns:a16="http://schemas.microsoft.com/office/drawing/2014/main" id="{00000000-0008-0000-0000-00005E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23" name="TextBox 3422">
          <a:extLst>
            <a:ext uri="{FF2B5EF4-FFF2-40B4-BE49-F238E27FC236}">
              <a16:creationId xmlns:a16="http://schemas.microsoft.com/office/drawing/2014/main" id="{00000000-0008-0000-0000-00005F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24" name="TextBox 3423">
          <a:extLst>
            <a:ext uri="{FF2B5EF4-FFF2-40B4-BE49-F238E27FC236}">
              <a16:creationId xmlns:a16="http://schemas.microsoft.com/office/drawing/2014/main" id="{00000000-0008-0000-0000-000060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25" name="TextBox 3424">
          <a:extLst>
            <a:ext uri="{FF2B5EF4-FFF2-40B4-BE49-F238E27FC236}">
              <a16:creationId xmlns:a16="http://schemas.microsoft.com/office/drawing/2014/main" id="{00000000-0008-0000-0000-000061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26" name="TextBox 3425">
          <a:extLst>
            <a:ext uri="{FF2B5EF4-FFF2-40B4-BE49-F238E27FC236}">
              <a16:creationId xmlns:a16="http://schemas.microsoft.com/office/drawing/2014/main" id="{00000000-0008-0000-0000-000062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27" name="TextBox 3426">
          <a:extLst>
            <a:ext uri="{FF2B5EF4-FFF2-40B4-BE49-F238E27FC236}">
              <a16:creationId xmlns:a16="http://schemas.microsoft.com/office/drawing/2014/main" id="{00000000-0008-0000-0000-000063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28" name="TextBox 3427">
          <a:extLst>
            <a:ext uri="{FF2B5EF4-FFF2-40B4-BE49-F238E27FC236}">
              <a16:creationId xmlns:a16="http://schemas.microsoft.com/office/drawing/2014/main" id="{00000000-0008-0000-0000-000064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29" name="TextBox 3428">
          <a:extLst>
            <a:ext uri="{FF2B5EF4-FFF2-40B4-BE49-F238E27FC236}">
              <a16:creationId xmlns:a16="http://schemas.microsoft.com/office/drawing/2014/main" id="{00000000-0008-0000-0000-000065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30" name="TextBox 3429">
          <a:extLst>
            <a:ext uri="{FF2B5EF4-FFF2-40B4-BE49-F238E27FC236}">
              <a16:creationId xmlns:a16="http://schemas.microsoft.com/office/drawing/2014/main" id="{00000000-0008-0000-0000-000066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31" name="TextBox 3430">
          <a:extLst>
            <a:ext uri="{FF2B5EF4-FFF2-40B4-BE49-F238E27FC236}">
              <a16:creationId xmlns:a16="http://schemas.microsoft.com/office/drawing/2014/main" id="{00000000-0008-0000-0000-000067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32" name="TextBox 3431">
          <a:extLst>
            <a:ext uri="{FF2B5EF4-FFF2-40B4-BE49-F238E27FC236}">
              <a16:creationId xmlns:a16="http://schemas.microsoft.com/office/drawing/2014/main" id="{00000000-0008-0000-0000-000068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33" name="TextBox 3432">
          <a:extLst>
            <a:ext uri="{FF2B5EF4-FFF2-40B4-BE49-F238E27FC236}">
              <a16:creationId xmlns:a16="http://schemas.microsoft.com/office/drawing/2014/main" id="{00000000-0008-0000-0000-000069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34" name="TextBox 3433">
          <a:extLst>
            <a:ext uri="{FF2B5EF4-FFF2-40B4-BE49-F238E27FC236}">
              <a16:creationId xmlns:a16="http://schemas.microsoft.com/office/drawing/2014/main" id="{00000000-0008-0000-0000-00006A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35" name="TextBox 3434">
          <a:extLst>
            <a:ext uri="{FF2B5EF4-FFF2-40B4-BE49-F238E27FC236}">
              <a16:creationId xmlns:a16="http://schemas.microsoft.com/office/drawing/2014/main" id="{00000000-0008-0000-0000-00006B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36" name="TextBox 3435">
          <a:extLst>
            <a:ext uri="{FF2B5EF4-FFF2-40B4-BE49-F238E27FC236}">
              <a16:creationId xmlns:a16="http://schemas.microsoft.com/office/drawing/2014/main" id="{00000000-0008-0000-0000-00006C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37" name="TextBox 3436">
          <a:extLst>
            <a:ext uri="{FF2B5EF4-FFF2-40B4-BE49-F238E27FC236}">
              <a16:creationId xmlns:a16="http://schemas.microsoft.com/office/drawing/2014/main" id="{00000000-0008-0000-0000-00006D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38" name="TextBox 3437">
          <a:extLst>
            <a:ext uri="{FF2B5EF4-FFF2-40B4-BE49-F238E27FC236}">
              <a16:creationId xmlns:a16="http://schemas.microsoft.com/office/drawing/2014/main" id="{00000000-0008-0000-0000-00006E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39" name="TextBox 3438">
          <a:extLst>
            <a:ext uri="{FF2B5EF4-FFF2-40B4-BE49-F238E27FC236}">
              <a16:creationId xmlns:a16="http://schemas.microsoft.com/office/drawing/2014/main" id="{00000000-0008-0000-0000-00006F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40" name="TextBox 3439">
          <a:extLst>
            <a:ext uri="{FF2B5EF4-FFF2-40B4-BE49-F238E27FC236}">
              <a16:creationId xmlns:a16="http://schemas.microsoft.com/office/drawing/2014/main" id="{00000000-0008-0000-0000-000070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41" name="TextBox 3440">
          <a:extLst>
            <a:ext uri="{FF2B5EF4-FFF2-40B4-BE49-F238E27FC236}">
              <a16:creationId xmlns:a16="http://schemas.microsoft.com/office/drawing/2014/main" id="{00000000-0008-0000-0000-000071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42" name="TextBox 3441">
          <a:extLst>
            <a:ext uri="{FF2B5EF4-FFF2-40B4-BE49-F238E27FC236}">
              <a16:creationId xmlns:a16="http://schemas.microsoft.com/office/drawing/2014/main" id="{00000000-0008-0000-0000-000072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43" name="TextBox 3442">
          <a:extLst>
            <a:ext uri="{FF2B5EF4-FFF2-40B4-BE49-F238E27FC236}">
              <a16:creationId xmlns:a16="http://schemas.microsoft.com/office/drawing/2014/main" id="{00000000-0008-0000-0000-000073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44" name="TextBox 3443">
          <a:extLst>
            <a:ext uri="{FF2B5EF4-FFF2-40B4-BE49-F238E27FC236}">
              <a16:creationId xmlns:a16="http://schemas.microsoft.com/office/drawing/2014/main" id="{00000000-0008-0000-0000-000074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45" name="TextBox 3444">
          <a:extLst>
            <a:ext uri="{FF2B5EF4-FFF2-40B4-BE49-F238E27FC236}">
              <a16:creationId xmlns:a16="http://schemas.microsoft.com/office/drawing/2014/main" id="{00000000-0008-0000-0000-000075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46" name="TextBox 3445">
          <a:extLst>
            <a:ext uri="{FF2B5EF4-FFF2-40B4-BE49-F238E27FC236}">
              <a16:creationId xmlns:a16="http://schemas.microsoft.com/office/drawing/2014/main" id="{00000000-0008-0000-0000-000076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47" name="TextBox 3446">
          <a:extLst>
            <a:ext uri="{FF2B5EF4-FFF2-40B4-BE49-F238E27FC236}">
              <a16:creationId xmlns:a16="http://schemas.microsoft.com/office/drawing/2014/main" id="{00000000-0008-0000-0000-000077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48" name="TextBox 3447">
          <a:extLst>
            <a:ext uri="{FF2B5EF4-FFF2-40B4-BE49-F238E27FC236}">
              <a16:creationId xmlns:a16="http://schemas.microsoft.com/office/drawing/2014/main" id="{00000000-0008-0000-0000-000078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49" name="TextBox 3448">
          <a:extLst>
            <a:ext uri="{FF2B5EF4-FFF2-40B4-BE49-F238E27FC236}">
              <a16:creationId xmlns:a16="http://schemas.microsoft.com/office/drawing/2014/main" id="{00000000-0008-0000-0000-000079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50" name="TextBox 3449">
          <a:extLst>
            <a:ext uri="{FF2B5EF4-FFF2-40B4-BE49-F238E27FC236}">
              <a16:creationId xmlns:a16="http://schemas.microsoft.com/office/drawing/2014/main" id="{00000000-0008-0000-0000-00007A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51" name="TextBox 3450">
          <a:extLst>
            <a:ext uri="{FF2B5EF4-FFF2-40B4-BE49-F238E27FC236}">
              <a16:creationId xmlns:a16="http://schemas.microsoft.com/office/drawing/2014/main" id="{00000000-0008-0000-0000-00007B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452" name="TextBox 3451">
          <a:extLst>
            <a:ext uri="{FF2B5EF4-FFF2-40B4-BE49-F238E27FC236}">
              <a16:creationId xmlns:a16="http://schemas.microsoft.com/office/drawing/2014/main" id="{00000000-0008-0000-0000-00007C0D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453" name="TextBox 3452">
          <a:extLst>
            <a:ext uri="{FF2B5EF4-FFF2-40B4-BE49-F238E27FC236}">
              <a16:creationId xmlns:a16="http://schemas.microsoft.com/office/drawing/2014/main" id="{00000000-0008-0000-0000-00007D0D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454" name="TextBox 3453">
          <a:extLst>
            <a:ext uri="{FF2B5EF4-FFF2-40B4-BE49-F238E27FC236}">
              <a16:creationId xmlns:a16="http://schemas.microsoft.com/office/drawing/2014/main" id="{00000000-0008-0000-0000-00007E0D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455" name="TextBox 3454">
          <a:extLst>
            <a:ext uri="{FF2B5EF4-FFF2-40B4-BE49-F238E27FC236}">
              <a16:creationId xmlns:a16="http://schemas.microsoft.com/office/drawing/2014/main" id="{00000000-0008-0000-0000-00007F0D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3456" name="TextBox 3455">
          <a:extLst>
            <a:ext uri="{FF2B5EF4-FFF2-40B4-BE49-F238E27FC236}">
              <a16:creationId xmlns:a16="http://schemas.microsoft.com/office/drawing/2014/main" id="{00000000-0008-0000-0000-0000800D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3457" name="TextBox 3456">
          <a:extLst>
            <a:ext uri="{FF2B5EF4-FFF2-40B4-BE49-F238E27FC236}">
              <a16:creationId xmlns:a16="http://schemas.microsoft.com/office/drawing/2014/main" id="{00000000-0008-0000-0000-0000810D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3458" name="TextBox 3457">
          <a:extLst>
            <a:ext uri="{FF2B5EF4-FFF2-40B4-BE49-F238E27FC236}">
              <a16:creationId xmlns:a16="http://schemas.microsoft.com/office/drawing/2014/main" id="{00000000-0008-0000-0000-0000820D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3459" name="TextBox 3458">
          <a:extLst>
            <a:ext uri="{FF2B5EF4-FFF2-40B4-BE49-F238E27FC236}">
              <a16:creationId xmlns:a16="http://schemas.microsoft.com/office/drawing/2014/main" id="{00000000-0008-0000-0000-0000830D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460" name="TextBox 3459">
          <a:extLst>
            <a:ext uri="{FF2B5EF4-FFF2-40B4-BE49-F238E27FC236}">
              <a16:creationId xmlns:a16="http://schemas.microsoft.com/office/drawing/2014/main" id="{00000000-0008-0000-0000-000084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461" name="TextBox 3460">
          <a:extLst>
            <a:ext uri="{FF2B5EF4-FFF2-40B4-BE49-F238E27FC236}">
              <a16:creationId xmlns:a16="http://schemas.microsoft.com/office/drawing/2014/main" id="{00000000-0008-0000-0000-0000850D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62" name="TextBox 3461">
          <a:extLst>
            <a:ext uri="{FF2B5EF4-FFF2-40B4-BE49-F238E27FC236}">
              <a16:creationId xmlns:a16="http://schemas.microsoft.com/office/drawing/2014/main" id="{00000000-0008-0000-0000-000086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463" name="TextBox 3462">
          <a:extLst>
            <a:ext uri="{FF2B5EF4-FFF2-40B4-BE49-F238E27FC236}">
              <a16:creationId xmlns:a16="http://schemas.microsoft.com/office/drawing/2014/main" id="{00000000-0008-0000-0000-0000870D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64" name="TextBox 3463">
          <a:extLst>
            <a:ext uri="{FF2B5EF4-FFF2-40B4-BE49-F238E27FC236}">
              <a16:creationId xmlns:a16="http://schemas.microsoft.com/office/drawing/2014/main" id="{00000000-0008-0000-0000-000088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65" name="TextBox 3464">
          <a:extLst>
            <a:ext uri="{FF2B5EF4-FFF2-40B4-BE49-F238E27FC236}">
              <a16:creationId xmlns:a16="http://schemas.microsoft.com/office/drawing/2014/main" id="{00000000-0008-0000-0000-000089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66" name="TextBox 3465">
          <a:extLst>
            <a:ext uri="{FF2B5EF4-FFF2-40B4-BE49-F238E27FC236}">
              <a16:creationId xmlns:a16="http://schemas.microsoft.com/office/drawing/2014/main" id="{00000000-0008-0000-0000-00008A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67" name="TextBox 3466">
          <a:extLst>
            <a:ext uri="{FF2B5EF4-FFF2-40B4-BE49-F238E27FC236}">
              <a16:creationId xmlns:a16="http://schemas.microsoft.com/office/drawing/2014/main" id="{00000000-0008-0000-0000-00008B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68" name="TextBox 3467">
          <a:extLst>
            <a:ext uri="{FF2B5EF4-FFF2-40B4-BE49-F238E27FC236}">
              <a16:creationId xmlns:a16="http://schemas.microsoft.com/office/drawing/2014/main" id="{00000000-0008-0000-0000-00008C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69" name="TextBox 3468">
          <a:extLst>
            <a:ext uri="{FF2B5EF4-FFF2-40B4-BE49-F238E27FC236}">
              <a16:creationId xmlns:a16="http://schemas.microsoft.com/office/drawing/2014/main" id="{00000000-0008-0000-0000-00008D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70" name="TextBox 3469">
          <a:extLst>
            <a:ext uri="{FF2B5EF4-FFF2-40B4-BE49-F238E27FC236}">
              <a16:creationId xmlns:a16="http://schemas.microsoft.com/office/drawing/2014/main" id="{00000000-0008-0000-0000-00008E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71" name="TextBox 3470">
          <a:extLst>
            <a:ext uri="{FF2B5EF4-FFF2-40B4-BE49-F238E27FC236}">
              <a16:creationId xmlns:a16="http://schemas.microsoft.com/office/drawing/2014/main" id="{00000000-0008-0000-0000-00008F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72" name="TextBox 3471">
          <a:extLst>
            <a:ext uri="{FF2B5EF4-FFF2-40B4-BE49-F238E27FC236}">
              <a16:creationId xmlns:a16="http://schemas.microsoft.com/office/drawing/2014/main" id="{00000000-0008-0000-0000-000090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73" name="TextBox 3472">
          <a:extLst>
            <a:ext uri="{FF2B5EF4-FFF2-40B4-BE49-F238E27FC236}">
              <a16:creationId xmlns:a16="http://schemas.microsoft.com/office/drawing/2014/main" id="{00000000-0008-0000-0000-000091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74" name="TextBox 3473">
          <a:extLst>
            <a:ext uri="{FF2B5EF4-FFF2-40B4-BE49-F238E27FC236}">
              <a16:creationId xmlns:a16="http://schemas.microsoft.com/office/drawing/2014/main" id="{00000000-0008-0000-0000-000092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75" name="TextBox 3474">
          <a:extLst>
            <a:ext uri="{FF2B5EF4-FFF2-40B4-BE49-F238E27FC236}">
              <a16:creationId xmlns:a16="http://schemas.microsoft.com/office/drawing/2014/main" id="{00000000-0008-0000-0000-000093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76" name="TextBox 3475">
          <a:extLst>
            <a:ext uri="{FF2B5EF4-FFF2-40B4-BE49-F238E27FC236}">
              <a16:creationId xmlns:a16="http://schemas.microsoft.com/office/drawing/2014/main" id="{00000000-0008-0000-0000-000094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77" name="TextBox 3476">
          <a:extLst>
            <a:ext uri="{FF2B5EF4-FFF2-40B4-BE49-F238E27FC236}">
              <a16:creationId xmlns:a16="http://schemas.microsoft.com/office/drawing/2014/main" id="{00000000-0008-0000-0000-000095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78" name="TextBox 3477">
          <a:extLst>
            <a:ext uri="{FF2B5EF4-FFF2-40B4-BE49-F238E27FC236}">
              <a16:creationId xmlns:a16="http://schemas.microsoft.com/office/drawing/2014/main" id="{00000000-0008-0000-0000-000096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79" name="TextBox 3478">
          <a:extLst>
            <a:ext uri="{FF2B5EF4-FFF2-40B4-BE49-F238E27FC236}">
              <a16:creationId xmlns:a16="http://schemas.microsoft.com/office/drawing/2014/main" id="{00000000-0008-0000-0000-000097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80" name="TextBox 3479">
          <a:extLst>
            <a:ext uri="{FF2B5EF4-FFF2-40B4-BE49-F238E27FC236}">
              <a16:creationId xmlns:a16="http://schemas.microsoft.com/office/drawing/2014/main" id="{00000000-0008-0000-0000-000098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81" name="TextBox 3480">
          <a:extLst>
            <a:ext uri="{FF2B5EF4-FFF2-40B4-BE49-F238E27FC236}">
              <a16:creationId xmlns:a16="http://schemas.microsoft.com/office/drawing/2014/main" id="{00000000-0008-0000-0000-000099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82" name="TextBox 3481">
          <a:extLst>
            <a:ext uri="{FF2B5EF4-FFF2-40B4-BE49-F238E27FC236}">
              <a16:creationId xmlns:a16="http://schemas.microsoft.com/office/drawing/2014/main" id="{00000000-0008-0000-0000-00009A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83" name="TextBox 3482">
          <a:extLst>
            <a:ext uri="{FF2B5EF4-FFF2-40B4-BE49-F238E27FC236}">
              <a16:creationId xmlns:a16="http://schemas.microsoft.com/office/drawing/2014/main" id="{00000000-0008-0000-0000-00009B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84" name="TextBox 3483">
          <a:extLst>
            <a:ext uri="{FF2B5EF4-FFF2-40B4-BE49-F238E27FC236}">
              <a16:creationId xmlns:a16="http://schemas.microsoft.com/office/drawing/2014/main" id="{00000000-0008-0000-0000-00009C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85" name="TextBox 3484">
          <a:extLst>
            <a:ext uri="{FF2B5EF4-FFF2-40B4-BE49-F238E27FC236}">
              <a16:creationId xmlns:a16="http://schemas.microsoft.com/office/drawing/2014/main" id="{00000000-0008-0000-0000-00009D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86" name="TextBox 3485">
          <a:extLst>
            <a:ext uri="{FF2B5EF4-FFF2-40B4-BE49-F238E27FC236}">
              <a16:creationId xmlns:a16="http://schemas.microsoft.com/office/drawing/2014/main" id="{00000000-0008-0000-0000-00009E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87" name="TextBox 3486">
          <a:extLst>
            <a:ext uri="{FF2B5EF4-FFF2-40B4-BE49-F238E27FC236}">
              <a16:creationId xmlns:a16="http://schemas.microsoft.com/office/drawing/2014/main" id="{00000000-0008-0000-0000-00009F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88" name="TextBox 3487">
          <a:extLst>
            <a:ext uri="{FF2B5EF4-FFF2-40B4-BE49-F238E27FC236}">
              <a16:creationId xmlns:a16="http://schemas.microsoft.com/office/drawing/2014/main" id="{00000000-0008-0000-0000-0000A0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89" name="TextBox 3488">
          <a:extLst>
            <a:ext uri="{FF2B5EF4-FFF2-40B4-BE49-F238E27FC236}">
              <a16:creationId xmlns:a16="http://schemas.microsoft.com/office/drawing/2014/main" id="{00000000-0008-0000-0000-0000A1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90" name="TextBox 3489">
          <a:extLst>
            <a:ext uri="{FF2B5EF4-FFF2-40B4-BE49-F238E27FC236}">
              <a16:creationId xmlns:a16="http://schemas.microsoft.com/office/drawing/2014/main" id="{00000000-0008-0000-0000-0000A2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91" name="TextBox 3490">
          <a:extLst>
            <a:ext uri="{FF2B5EF4-FFF2-40B4-BE49-F238E27FC236}">
              <a16:creationId xmlns:a16="http://schemas.microsoft.com/office/drawing/2014/main" id="{00000000-0008-0000-0000-0000A3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92" name="TextBox 3491">
          <a:extLst>
            <a:ext uri="{FF2B5EF4-FFF2-40B4-BE49-F238E27FC236}">
              <a16:creationId xmlns:a16="http://schemas.microsoft.com/office/drawing/2014/main" id="{00000000-0008-0000-0000-0000A4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93" name="TextBox 3492">
          <a:extLst>
            <a:ext uri="{FF2B5EF4-FFF2-40B4-BE49-F238E27FC236}">
              <a16:creationId xmlns:a16="http://schemas.microsoft.com/office/drawing/2014/main" id="{00000000-0008-0000-0000-0000A5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94" name="TextBox 3493">
          <a:extLst>
            <a:ext uri="{FF2B5EF4-FFF2-40B4-BE49-F238E27FC236}">
              <a16:creationId xmlns:a16="http://schemas.microsoft.com/office/drawing/2014/main" id="{00000000-0008-0000-0000-0000A6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95" name="TextBox 3494">
          <a:extLst>
            <a:ext uri="{FF2B5EF4-FFF2-40B4-BE49-F238E27FC236}">
              <a16:creationId xmlns:a16="http://schemas.microsoft.com/office/drawing/2014/main" id="{00000000-0008-0000-0000-0000A7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96" name="TextBox 3495">
          <a:extLst>
            <a:ext uri="{FF2B5EF4-FFF2-40B4-BE49-F238E27FC236}">
              <a16:creationId xmlns:a16="http://schemas.microsoft.com/office/drawing/2014/main" id="{00000000-0008-0000-0000-0000A8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97" name="TextBox 3496">
          <a:extLst>
            <a:ext uri="{FF2B5EF4-FFF2-40B4-BE49-F238E27FC236}">
              <a16:creationId xmlns:a16="http://schemas.microsoft.com/office/drawing/2014/main" id="{00000000-0008-0000-0000-0000A9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98" name="TextBox 3497">
          <a:extLst>
            <a:ext uri="{FF2B5EF4-FFF2-40B4-BE49-F238E27FC236}">
              <a16:creationId xmlns:a16="http://schemas.microsoft.com/office/drawing/2014/main" id="{00000000-0008-0000-0000-0000AA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3499" name="TextBox 3498">
          <a:extLst>
            <a:ext uri="{FF2B5EF4-FFF2-40B4-BE49-F238E27FC236}">
              <a16:creationId xmlns:a16="http://schemas.microsoft.com/office/drawing/2014/main" id="{00000000-0008-0000-0000-0000AB0D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00" name="TextBox 3499">
          <a:extLst>
            <a:ext uri="{FF2B5EF4-FFF2-40B4-BE49-F238E27FC236}">
              <a16:creationId xmlns:a16="http://schemas.microsoft.com/office/drawing/2014/main" id="{00000000-0008-0000-0000-0000AC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01" name="TextBox 3500">
          <a:extLst>
            <a:ext uri="{FF2B5EF4-FFF2-40B4-BE49-F238E27FC236}">
              <a16:creationId xmlns:a16="http://schemas.microsoft.com/office/drawing/2014/main" id="{00000000-0008-0000-0000-0000AD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02" name="TextBox 3501">
          <a:extLst>
            <a:ext uri="{FF2B5EF4-FFF2-40B4-BE49-F238E27FC236}">
              <a16:creationId xmlns:a16="http://schemas.microsoft.com/office/drawing/2014/main" id="{00000000-0008-0000-0000-0000AE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03" name="TextBox 3502">
          <a:extLst>
            <a:ext uri="{FF2B5EF4-FFF2-40B4-BE49-F238E27FC236}">
              <a16:creationId xmlns:a16="http://schemas.microsoft.com/office/drawing/2014/main" id="{00000000-0008-0000-0000-0000AF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04" name="TextBox 3503">
          <a:extLst>
            <a:ext uri="{FF2B5EF4-FFF2-40B4-BE49-F238E27FC236}">
              <a16:creationId xmlns:a16="http://schemas.microsoft.com/office/drawing/2014/main" id="{00000000-0008-0000-0000-0000B0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05" name="TextBox 3504">
          <a:extLst>
            <a:ext uri="{FF2B5EF4-FFF2-40B4-BE49-F238E27FC236}">
              <a16:creationId xmlns:a16="http://schemas.microsoft.com/office/drawing/2014/main" id="{00000000-0008-0000-0000-0000B1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06" name="TextBox 3505">
          <a:extLst>
            <a:ext uri="{FF2B5EF4-FFF2-40B4-BE49-F238E27FC236}">
              <a16:creationId xmlns:a16="http://schemas.microsoft.com/office/drawing/2014/main" id="{00000000-0008-0000-0000-0000B2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07" name="TextBox 3506">
          <a:extLst>
            <a:ext uri="{FF2B5EF4-FFF2-40B4-BE49-F238E27FC236}">
              <a16:creationId xmlns:a16="http://schemas.microsoft.com/office/drawing/2014/main" id="{00000000-0008-0000-0000-0000B3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08" name="TextBox 3507">
          <a:extLst>
            <a:ext uri="{FF2B5EF4-FFF2-40B4-BE49-F238E27FC236}">
              <a16:creationId xmlns:a16="http://schemas.microsoft.com/office/drawing/2014/main" id="{00000000-0008-0000-0000-0000B4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09" name="TextBox 3508">
          <a:extLst>
            <a:ext uri="{FF2B5EF4-FFF2-40B4-BE49-F238E27FC236}">
              <a16:creationId xmlns:a16="http://schemas.microsoft.com/office/drawing/2014/main" id="{00000000-0008-0000-0000-0000B5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10" name="TextBox 3509">
          <a:extLst>
            <a:ext uri="{FF2B5EF4-FFF2-40B4-BE49-F238E27FC236}">
              <a16:creationId xmlns:a16="http://schemas.microsoft.com/office/drawing/2014/main" id="{00000000-0008-0000-0000-0000B6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11" name="TextBox 3510">
          <a:extLst>
            <a:ext uri="{FF2B5EF4-FFF2-40B4-BE49-F238E27FC236}">
              <a16:creationId xmlns:a16="http://schemas.microsoft.com/office/drawing/2014/main" id="{00000000-0008-0000-0000-0000B7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3512" name="TextBox 3511">
          <a:extLst>
            <a:ext uri="{FF2B5EF4-FFF2-40B4-BE49-F238E27FC236}">
              <a16:creationId xmlns:a16="http://schemas.microsoft.com/office/drawing/2014/main" id="{00000000-0008-0000-0000-0000B80D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3513" name="TextBox 3512">
          <a:extLst>
            <a:ext uri="{FF2B5EF4-FFF2-40B4-BE49-F238E27FC236}">
              <a16:creationId xmlns:a16="http://schemas.microsoft.com/office/drawing/2014/main" id="{00000000-0008-0000-0000-0000B90D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3514" name="TextBox 3513">
          <a:extLst>
            <a:ext uri="{FF2B5EF4-FFF2-40B4-BE49-F238E27FC236}">
              <a16:creationId xmlns:a16="http://schemas.microsoft.com/office/drawing/2014/main" id="{00000000-0008-0000-0000-0000BA0D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3515" name="TextBox 3514">
          <a:extLst>
            <a:ext uri="{FF2B5EF4-FFF2-40B4-BE49-F238E27FC236}">
              <a16:creationId xmlns:a16="http://schemas.microsoft.com/office/drawing/2014/main" id="{00000000-0008-0000-0000-0000BB0D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16" name="TextBox 3515">
          <a:extLst>
            <a:ext uri="{FF2B5EF4-FFF2-40B4-BE49-F238E27FC236}">
              <a16:creationId xmlns:a16="http://schemas.microsoft.com/office/drawing/2014/main" id="{00000000-0008-0000-0000-0000BC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17" name="TextBox 3516">
          <a:extLst>
            <a:ext uri="{FF2B5EF4-FFF2-40B4-BE49-F238E27FC236}">
              <a16:creationId xmlns:a16="http://schemas.microsoft.com/office/drawing/2014/main" id="{00000000-0008-0000-0000-0000BD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18" name="TextBox 3517">
          <a:extLst>
            <a:ext uri="{FF2B5EF4-FFF2-40B4-BE49-F238E27FC236}">
              <a16:creationId xmlns:a16="http://schemas.microsoft.com/office/drawing/2014/main" id="{00000000-0008-0000-0000-0000BE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19" name="TextBox 3518">
          <a:extLst>
            <a:ext uri="{FF2B5EF4-FFF2-40B4-BE49-F238E27FC236}">
              <a16:creationId xmlns:a16="http://schemas.microsoft.com/office/drawing/2014/main" id="{00000000-0008-0000-0000-0000BF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20" name="TextBox 3519">
          <a:extLst>
            <a:ext uri="{FF2B5EF4-FFF2-40B4-BE49-F238E27FC236}">
              <a16:creationId xmlns:a16="http://schemas.microsoft.com/office/drawing/2014/main" id="{00000000-0008-0000-0000-0000C0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21" name="TextBox 3520">
          <a:extLst>
            <a:ext uri="{FF2B5EF4-FFF2-40B4-BE49-F238E27FC236}">
              <a16:creationId xmlns:a16="http://schemas.microsoft.com/office/drawing/2014/main" id="{00000000-0008-0000-0000-0000C1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22" name="TextBox 3521">
          <a:extLst>
            <a:ext uri="{FF2B5EF4-FFF2-40B4-BE49-F238E27FC236}">
              <a16:creationId xmlns:a16="http://schemas.microsoft.com/office/drawing/2014/main" id="{00000000-0008-0000-0000-0000C2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23" name="TextBox 3522">
          <a:extLst>
            <a:ext uri="{FF2B5EF4-FFF2-40B4-BE49-F238E27FC236}">
              <a16:creationId xmlns:a16="http://schemas.microsoft.com/office/drawing/2014/main" id="{00000000-0008-0000-0000-0000C3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24" name="TextBox 3523">
          <a:extLst>
            <a:ext uri="{FF2B5EF4-FFF2-40B4-BE49-F238E27FC236}">
              <a16:creationId xmlns:a16="http://schemas.microsoft.com/office/drawing/2014/main" id="{00000000-0008-0000-0000-0000C4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25" name="TextBox 3524">
          <a:extLst>
            <a:ext uri="{FF2B5EF4-FFF2-40B4-BE49-F238E27FC236}">
              <a16:creationId xmlns:a16="http://schemas.microsoft.com/office/drawing/2014/main" id="{00000000-0008-0000-0000-0000C5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26" name="TextBox 3525">
          <a:extLst>
            <a:ext uri="{FF2B5EF4-FFF2-40B4-BE49-F238E27FC236}">
              <a16:creationId xmlns:a16="http://schemas.microsoft.com/office/drawing/2014/main" id="{00000000-0008-0000-0000-0000C6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27" name="TextBox 3526">
          <a:extLst>
            <a:ext uri="{FF2B5EF4-FFF2-40B4-BE49-F238E27FC236}">
              <a16:creationId xmlns:a16="http://schemas.microsoft.com/office/drawing/2014/main" id="{00000000-0008-0000-0000-0000C7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3528" name="TextBox 3527">
          <a:extLst>
            <a:ext uri="{FF2B5EF4-FFF2-40B4-BE49-F238E27FC236}">
              <a16:creationId xmlns:a16="http://schemas.microsoft.com/office/drawing/2014/main" id="{00000000-0008-0000-0000-0000C80D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3529" name="TextBox 3528">
          <a:extLst>
            <a:ext uri="{FF2B5EF4-FFF2-40B4-BE49-F238E27FC236}">
              <a16:creationId xmlns:a16="http://schemas.microsoft.com/office/drawing/2014/main" id="{00000000-0008-0000-0000-0000C90D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3530" name="TextBox 3529">
          <a:extLst>
            <a:ext uri="{FF2B5EF4-FFF2-40B4-BE49-F238E27FC236}">
              <a16:creationId xmlns:a16="http://schemas.microsoft.com/office/drawing/2014/main" id="{00000000-0008-0000-0000-0000CA0D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3531" name="TextBox 3530">
          <a:extLst>
            <a:ext uri="{FF2B5EF4-FFF2-40B4-BE49-F238E27FC236}">
              <a16:creationId xmlns:a16="http://schemas.microsoft.com/office/drawing/2014/main" id="{00000000-0008-0000-0000-0000CB0D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32" name="TextBox 3531">
          <a:extLst>
            <a:ext uri="{FF2B5EF4-FFF2-40B4-BE49-F238E27FC236}">
              <a16:creationId xmlns:a16="http://schemas.microsoft.com/office/drawing/2014/main" id="{00000000-0008-0000-0000-0000CC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33" name="TextBox 3532">
          <a:extLst>
            <a:ext uri="{FF2B5EF4-FFF2-40B4-BE49-F238E27FC236}">
              <a16:creationId xmlns:a16="http://schemas.microsoft.com/office/drawing/2014/main" id="{00000000-0008-0000-0000-0000CD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34" name="TextBox 3533">
          <a:extLst>
            <a:ext uri="{FF2B5EF4-FFF2-40B4-BE49-F238E27FC236}">
              <a16:creationId xmlns:a16="http://schemas.microsoft.com/office/drawing/2014/main" id="{00000000-0008-0000-0000-0000CE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35" name="TextBox 3534">
          <a:extLst>
            <a:ext uri="{FF2B5EF4-FFF2-40B4-BE49-F238E27FC236}">
              <a16:creationId xmlns:a16="http://schemas.microsoft.com/office/drawing/2014/main" id="{00000000-0008-0000-0000-0000CF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36" name="TextBox 3535">
          <a:extLst>
            <a:ext uri="{FF2B5EF4-FFF2-40B4-BE49-F238E27FC236}">
              <a16:creationId xmlns:a16="http://schemas.microsoft.com/office/drawing/2014/main" id="{00000000-0008-0000-0000-0000D0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37" name="TextBox 3536">
          <a:extLst>
            <a:ext uri="{FF2B5EF4-FFF2-40B4-BE49-F238E27FC236}">
              <a16:creationId xmlns:a16="http://schemas.microsoft.com/office/drawing/2014/main" id="{00000000-0008-0000-0000-0000D1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38" name="TextBox 3537">
          <a:extLst>
            <a:ext uri="{FF2B5EF4-FFF2-40B4-BE49-F238E27FC236}">
              <a16:creationId xmlns:a16="http://schemas.microsoft.com/office/drawing/2014/main" id="{00000000-0008-0000-0000-0000D2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39" name="TextBox 3538">
          <a:extLst>
            <a:ext uri="{FF2B5EF4-FFF2-40B4-BE49-F238E27FC236}">
              <a16:creationId xmlns:a16="http://schemas.microsoft.com/office/drawing/2014/main" id="{00000000-0008-0000-0000-0000D3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40" name="TextBox 3539">
          <a:extLst>
            <a:ext uri="{FF2B5EF4-FFF2-40B4-BE49-F238E27FC236}">
              <a16:creationId xmlns:a16="http://schemas.microsoft.com/office/drawing/2014/main" id="{00000000-0008-0000-0000-0000D4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41" name="TextBox 3540">
          <a:extLst>
            <a:ext uri="{FF2B5EF4-FFF2-40B4-BE49-F238E27FC236}">
              <a16:creationId xmlns:a16="http://schemas.microsoft.com/office/drawing/2014/main" id="{00000000-0008-0000-0000-0000D5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42" name="TextBox 3541">
          <a:extLst>
            <a:ext uri="{FF2B5EF4-FFF2-40B4-BE49-F238E27FC236}">
              <a16:creationId xmlns:a16="http://schemas.microsoft.com/office/drawing/2014/main" id="{00000000-0008-0000-0000-0000D6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3543" name="TextBox 3542">
          <a:extLst>
            <a:ext uri="{FF2B5EF4-FFF2-40B4-BE49-F238E27FC236}">
              <a16:creationId xmlns:a16="http://schemas.microsoft.com/office/drawing/2014/main" id="{00000000-0008-0000-0000-0000D70D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44" name="TextBox 3543">
          <a:extLst>
            <a:ext uri="{FF2B5EF4-FFF2-40B4-BE49-F238E27FC236}">
              <a16:creationId xmlns:a16="http://schemas.microsoft.com/office/drawing/2014/main" id="{00000000-0008-0000-0000-0000D8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45" name="TextBox 3544">
          <a:extLst>
            <a:ext uri="{FF2B5EF4-FFF2-40B4-BE49-F238E27FC236}">
              <a16:creationId xmlns:a16="http://schemas.microsoft.com/office/drawing/2014/main" id="{00000000-0008-0000-0000-0000D9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46" name="TextBox 3545">
          <a:extLst>
            <a:ext uri="{FF2B5EF4-FFF2-40B4-BE49-F238E27FC236}">
              <a16:creationId xmlns:a16="http://schemas.microsoft.com/office/drawing/2014/main" id="{00000000-0008-0000-0000-0000DA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47" name="TextBox 3546">
          <a:extLst>
            <a:ext uri="{FF2B5EF4-FFF2-40B4-BE49-F238E27FC236}">
              <a16:creationId xmlns:a16="http://schemas.microsoft.com/office/drawing/2014/main" id="{00000000-0008-0000-0000-0000DB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48" name="TextBox 3547">
          <a:extLst>
            <a:ext uri="{FF2B5EF4-FFF2-40B4-BE49-F238E27FC236}">
              <a16:creationId xmlns:a16="http://schemas.microsoft.com/office/drawing/2014/main" id="{00000000-0008-0000-0000-0000DC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49" name="TextBox 3548">
          <a:extLst>
            <a:ext uri="{FF2B5EF4-FFF2-40B4-BE49-F238E27FC236}">
              <a16:creationId xmlns:a16="http://schemas.microsoft.com/office/drawing/2014/main" id="{00000000-0008-0000-0000-0000DD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50" name="TextBox 3549">
          <a:extLst>
            <a:ext uri="{FF2B5EF4-FFF2-40B4-BE49-F238E27FC236}">
              <a16:creationId xmlns:a16="http://schemas.microsoft.com/office/drawing/2014/main" id="{00000000-0008-0000-0000-0000DE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51" name="TextBox 3550">
          <a:extLst>
            <a:ext uri="{FF2B5EF4-FFF2-40B4-BE49-F238E27FC236}">
              <a16:creationId xmlns:a16="http://schemas.microsoft.com/office/drawing/2014/main" id="{00000000-0008-0000-0000-0000DF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52" name="TextBox 3551">
          <a:extLst>
            <a:ext uri="{FF2B5EF4-FFF2-40B4-BE49-F238E27FC236}">
              <a16:creationId xmlns:a16="http://schemas.microsoft.com/office/drawing/2014/main" id="{00000000-0008-0000-0000-0000E0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53" name="TextBox 3552">
          <a:extLst>
            <a:ext uri="{FF2B5EF4-FFF2-40B4-BE49-F238E27FC236}">
              <a16:creationId xmlns:a16="http://schemas.microsoft.com/office/drawing/2014/main" id="{00000000-0008-0000-0000-0000E1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54" name="TextBox 3553">
          <a:extLst>
            <a:ext uri="{FF2B5EF4-FFF2-40B4-BE49-F238E27FC236}">
              <a16:creationId xmlns:a16="http://schemas.microsoft.com/office/drawing/2014/main" id="{00000000-0008-0000-0000-0000E2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55" name="TextBox 3554">
          <a:extLst>
            <a:ext uri="{FF2B5EF4-FFF2-40B4-BE49-F238E27FC236}">
              <a16:creationId xmlns:a16="http://schemas.microsoft.com/office/drawing/2014/main" id="{00000000-0008-0000-0000-0000E3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56" name="TextBox 3555">
          <a:extLst>
            <a:ext uri="{FF2B5EF4-FFF2-40B4-BE49-F238E27FC236}">
              <a16:creationId xmlns:a16="http://schemas.microsoft.com/office/drawing/2014/main" id="{00000000-0008-0000-0000-0000E4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57" name="TextBox 3556">
          <a:extLst>
            <a:ext uri="{FF2B5EF4-FFF2-40B4-BE49-F238E27FC236}">
              <a16:creationId xmlns:a16="http://schemas.microsoft.com/office/drawing/2014/main" id="{00000000-0008-0000-0000-0000E5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58" name="TextBox 3557">
          <a:extLst>
            <a:ext uri="{FF2B5EF4-FFF2-40B4-BE49-F238E27FC236}">
              <a16:creationId xmlns:a16="http://schemas.microsoft.com/office/drawing/2014/main" id="{00000000-0008-0000-0000-0000E6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59" name="TextBox 3558">
          <a:extLst>
            <a:ext uri="{FF2B5EF4-FFF2-40B4-BE49-F238E27FC236}">
              <a16:creationId xmlns:a16="http://schemas.microsoft.com/office/drawing/2014/main" id="{00000000-0008-0000-0000-0000E7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60" name="TextBox 3559">
          <a:extLst>
            <a:ext uri="{FF2B5EF4-FFF2-40B4-BE49-F238E27FC236}">
              <a16:creationId xmlns:a16="http://schemas.microsoft.com/office/drawing/2014/main" id="{00000000-0008-0000-0000-0000E8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61" name="TextBox 3560">
          <a:extLst>
            <a:ext uri="{FF2B5EF4-FFF2-40B4-BE49-F238E27FC236}">
              <a16:creationId xmlns:a16="http://schemas.microsoft.com/office/drawing/2014/main" id="{00000000-0008-0000-0000-0000E9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62" name="TextBox 3561">
          <a:extLst>
            <a:ext uri="{FF2B5EF4-FFF2-40B4-BE49-F238E27FC236}">
              <a16:creationId xmlns:a16="http://schemas.microsoft.com/office/drawing/2014/main" id="{00000000-0008-0000-0000-0000EA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63" name="TextBox 3562">
          <a:extLst>
            <a:ext uri="{FF2B5EF4-FFF2-40B4-BE49-F238E27FC236}">
              <a16:creationId xmlns:a16="http://schemas.microsoft.com/office/drawing/2014/main" id="{00000000-0008-0000-0000-0000EB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64" name="TextBox 3563">
          <a:extLst>
            <a:ext uri="{FF2B5EF4-FFF2-40B4-BE49-F238E27FC236}">
              <a16:creationId xmlns:a16="http://schemas.microsoft.com/office/drawing/2014/main" id="{00000000-0008-0000-0000-0000EC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65" name="TextBox 3564">
          <a:extLst>
            <a:ext uri="{FF2B5EF4-FFF2-40B4-BE49-F238E27FC236}">
              <a16:creationId xmlns:a16="http://schemas.microsoft.com/office/drawing/2014/main" id="{00000000-0008-0000-0000-0000ED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66" name="TextBox 3565">
          <a:extLst>
            <a:ext uri="{FF2B5EF4-FFF2-40B4-BE49-F238E27FC236}">
              <a16:creationId xmlns:a16="http://schemas.microsoft.com/office/drawing/2014/main" id="{00000000-0008-0000-0000-0000EE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67" name="TextBox 3566">
          <a:extLst>
            <a:ext uri="{FF2B5EF4-FFF2-40B4-BE49-F238E27FC236}">
              <a16:creationId xmlns:a16="http://schemas.microsoft.com/office/drawing/2014/main" id="{00000000-0008-0000-0000-0000EF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68" name="TextBox 3567">
          <a:extLst>
            <a:ext uri="{FF2B5EF4-FFF2-40B4-BE49-F238E27FC236}">
              <a16:creationId xmlns:a16="http://schemas.microsoft.com/office/drawing/2014/main" id="{00000000-0008-0000-0000-0000F0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69" name="TextBox 3568">
          <a:extLst>
            <a:ext uri="{FF2B5EF4-FFF2-40B4-BE49-F238E27FC236}">
              <a16:creationId xmlns:a16="http://schemas.microsoft.com/office/drawing/2014/main" id="{00000000-0008-0000-0000-0000F1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70" name="TextBox 3569">
          <a:extLst>
            <a:ext uri="{FF2B5EF4-FFF2-40B4-BE49-F238E27FC236}">
              <a16:creationId xmlns:a16="http://schemas.microsoft.com/office/drawing/2014/main" id="{00000000-0008-0000-0000-0000F2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71" name="TextBox 3570">
          <a:extLst>
            <a:ext uri="{FF2B5EF4-FFF2-40B4-BE49-F238E27FC236}">
              <a16:creationId xmlns:a16="http://schemas.microsoft.com/office/drawing/2014/main" id="{00000000-0008-0000-0000-0000F3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72" name="TextBox 3571">
          <a:extLst>
            <a:ext uri="{FF2B5EF4-FFF2-40B4-BE49-F238E27FC236}">
              <a16:creationId xmlns:a16="http://schemas.microsoft.com/office/drawing/2014/main" id="{00000000-0008-0000-0000-0000F4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73" name="TextBox 3572">
          <a:extLst>
            <a:ext uri="{FF2B5EF4-FFF2-40B4-BE49-F238E27FC236}">
              <a16:creationId xmlns:a16="http://schemas.microsoft.com/office/drawing/2014/main" id="{00000000-0008-0000-0000-0000F5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74" name="TextBox 3573">
          <a:extLst>
            <a:ext uri="{FF2B5EF4-FFF2-40B4-BE49-F238E27FC236}">
              <a16:creationId xmlns:a16="http://schemas.microsoft.com/office/drawing/2014/main" id="{00000000-0008-0000-0000-0000F6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75" name="TextBox 3574">
          <a:extLst>
            <a:ext uri="{FF2B5EF4-FFF2-40B4-BE49-F238E27FC236}">
              <a16:creationId xmlns:a16="http://schemas.microsoft.com/office/drawing/2014/main" id="{00000000-0008-0000-0000-0000F7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76" name="TextBox 3575">
          <a:extLst>
            <a:ext uri="{FF2B5EF4-FFF2-40B4-BE49-F238E27FC236}">
              <a16:creationId xmlns:a16="http://schemas.microsoft.com/office/drawing/2014/main" id="{00000000-0008-0000-0000-0000F8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77" name="TextBox 3576">
          <a:extLst>
            <a:ext uri="{FF2B5EF4-FFF2-40B4-BE49-F238E27FC236}">
              <a16:creationId xmlns:a16="http://schemas.microsoft.com/office/drawing/2014/main" id="{00000000-0008-0000-0000-0000F9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78" name="TextBox 3577">
          <a:extLst>
            <a:ext uri="{FF2B5EF4-FFF2-40B4-BE49-F238E27FC236}">
              <a16:creationId xmlns:a16="http://schemas.microsoft.com/office/drawing/2014/main" id="{00000000-0008-0000-0000-0000FA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3579" name="TextBox 3578">
          <a:extLst>
            <a:ext uri="{FF2B5EF4-FFF2-40B4-BE49-F238E27FC236}">
              <a16:creationId xmlns:a16="http://schemas.microsoft.com/office/drawing/2014/main" id="{00000000-0008-0000-0000-0000FB0D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80" name="TextBox 3579">
          <a:extLst>
            <a:ext uri="{FF2B5EF4-FFF2-40B4-BE49-F238E27FC236}">
              <a16:creationId xmlns:a16="http://schemas.microsoft.com/office/drawing/2014/main" id="{00000000-0008-0000-0000-0000FC0D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81" name="TextBox 3580">
          <a:extLst>
            <a:ext uri="{FF2B5EF4-FFF2-40B4-BE49-F238E27FC236}">
              <a16:creationId xmlns:a16="http://schemas.microsoft.com/office/drawing/2014/main" id="{00000000-0008-0000-0000-0000FD0D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82" name="TextBox 3581">
          <a:extLst>
            <a:ext uri="{FF2B5EF4-FFF2-40B4-BE49-F238E27FC236}">
              <a16:creationId xmlns:a16="http://schemas.microsoft.com/office/drawing/2014/main" id="{00000000-0008-0000-0000-0000FE0D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83" name="TextBox 3582">
          <a:extLst>
            <a:ext uri="{FF2B5EF4-FFF2-40B4-BE49-F238E27FC236}">
              <a16:creationId xmlns:a16="http://schemas.microsoft.com/office/drawing/2014/main" id="{00000000-0008-0000-0000-0000FF0D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84" name="TextBox 3583">
          <a:extLst>
            <a:ext uri="{FF2B5EF4-FFF2-40B4-BE49-F238E27FC236}">
              <a16:creationId xmlns:a16="http://schemas.microsoft.com/office/drawing/2014/main" id="{00000000-0008-0000-0000-000000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85" name="TextBox 3584">
          <a:extLst>
            <a:ext uri="{FF2B5EF4-FFF2-40B4-BE49-F238E27FC236}">
              <a16:creationId xmlns:a16="http://schemas.microsoft.com/office/drawing/2014/main" id="{00000000-0008-0000-0000-000001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86" name="TextBox 3585">
          <a:extLst>
            <a:ext uri="{FF2B5EF4-FFF2-40B4-BE49-F238E27FC236}">
              <a16:creationId xmlns:a16="http://schemas.microsoft.com/office/drawing/2014/main" id="{00000000-0008-0000-0000-000002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87" name="TextBox 3586">
          <a:extLst>
            <a:ext uri="{FF2B5EF4-FFF2-40B4-BE49-F238E27FC236}">
              <a16:creationId xmlns:a16="http://schemas.microsoft.com/office/drawing/2014/main" id="{00000000-0008-0000-0000-000003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88" name="TextBox 3587">
          <a:extLst>
            <a:ext uri="{FF2B5EF4-FFF2-40B4-BE49-F238E27FC236}">
              <a16:creationId xmlns:a16="http://schemas.microsoft.com/office/drawing/2014/main" id="{00000000-0008-0000-0000-000004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89" name="TextBox 3588">
          <a:extLst>
            <a:ext uri="{FF2B5EF4-FFF2-40B4-BE49-F238E27FC236}">
              <a16:creationId xmlns:a16="http://schemas.microsoft.com/office/drawing/2014/main" id="{00000000-0008-0000-0000-000005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90" name="TextBox 3589">
          <a:extLst>
            <a:ext uri="{FF2B5EF4-FFF2-40B4-BE49-F238E27FC236}">
              <a16:creationId xmlns:a16="http://schemas.microsoft.com/office/drawing/2014/main" id="{00000000-0008-0000-0000-000006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91" name="TextBox 3590">
          <a:extLst>
            <a:ext uri="{FF2B5EF4-FFF2-40B4-BE49-F238E27FC236}">
              <a16:creationId xmlns:a16="http://schemas.microsoft.com/office/drawing/2014/main" id="{00000000-0008-0000-0000-000007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3592" name="TextBox 3591">
          <a:extLst>
            <a:ext uri="{FF2B5EF4-FFF2-40B4-BE49-F238E27FC236}">
              <a16:creationId xmlns:a16="http://schemas.microsoft.com/office/drawing/2014/main" id="{00000000-0008-0000-0000-0000080E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3593" name="TextBox 3592">
          <a:extLst>
            <a:ext uri="{FF2B5EF4-FFF2-40B4-BE49-F238E27FC236}">
              <a16:creationId xmlns:a16="http://schemas.microsoft.com/office/drawing/2014/main" id="{00000000-0008-0000-0000-0000090E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3594" name="TextBox 3593">
          <a:extLst>
            <a:ext uri="{FF2B5EF4-FFF2-40B4-BE49-F238E27FC236}">
              <a16:creationId xmlns:a16="http://schemas.microsoft.com/office/drawing/2014/main" id="{00000000-0008-0000-0000-00000A0E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3595" name="TextBox 3594">
          <a:extLst>
            <a:ext uri="{FF2B5EF4-FFF2-40B4-BE49-F238E27FC236}">
              <a16:creationId xmlns:a16="http://schemas.microsoft.com/office/drawing/2014/main" id="{00000000-0008-0000-0000-00000B0E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96" name="TextBox 3595">
          <a:extLst>
            <a:ext uri="{FF2B5EF4-FFF2-40B4-BE49-F238E27FC236}">
              <a16:creationId xmlns:a16="http://schemas.microsoft.com/office/drawing/2014/main" id="{00000000-0008-0000-0000-00000C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97" name="TextBox 3596">
          <a:extLst>
            <a:ext uri="{FF2B5EF4-FFF2-40B4-BE49-F238E27FC236}">
              <a16:creationId xmlns:a16="http://schemas.microsoft.com/office/drawing/2014/main" id="{00000000-0008-0000-0000-00000D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98" name="TextBox 3597">
          <a:extLst>
            <a:ext uri="{FF2B5EF4-FFF2-40B4-BE49-F238E27FC236}">
              <a16:creationId xmlns:a16="http://schemas.microsoft.com/office/drawing/2014/main" id="{00000000-0008-0000-0000-00000E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599" name="TextBox 3598">
          <a:extLst>
            <a:ext uri="{FF2B5EF4-FFF2-40B4-BE49-F238E27FC236}">
              <a16:creationId xmlns:a16="http://schemas.microsoft.com/office/drawing/2014/main" id="{00000000-0008-0000-0000-00000F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00" name="TextBox 3599">
          <a:extLst>
            <a:ext uri="{FF2B5EF4-FFF2-40B4-BE49-F238E27FC236}">
              <a16:creationId xmlns:a16="http://schemas.microsoft.com/office/drawing/2014/main" id="{00000000-0008-0000-0000-000010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01" name="TextBox 3600">
          <a:extLst>
            <a:ext uri="{FF2B5EF4-FFF2-40B4-BE49-F238E27FC236}">
              <a16:creationId xmlns:a16="http://schemas.microsoft.com/office/drawing/2014/main" id="{00000000-0008-0000-0000-000011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02" name="TextBox 3601">
          <a:extLst>
            <a:ext uri="{FF2B5EF4-FFF2-40B4-BE49-F238E27FC236}">
              <a16:creationId xmlns:a16="http://schemas.microsoft.com/office/drawing/2014/main" id="{00000000-0008-0000-0000-000012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03" name="TextBox 3602">
          <a:extLst>
            <a:ext uri="{FF2B5EF4-FFF2-40B4-BE49-F238E27FC236}">
              <a16:creationId xmlns:a16="http://schemas.microsoft.com/office/drawing/2014/main" id="{00000000-0008-0000-0000-000013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04" name="TextBox 3603">
          <a:extLst>
            <a:ext uri="{FF2B5EF4-FFF2-40B4-BE49-F238E27FC236}">
              <a16:creationId xmlns:a16="http://schemas.microsoft.com/office/drawing/2014/main" id="{00000000-0008-0000-0000-000014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05" name="TextBox 3604">
          <a:extLst>
            <a:ext uri="{FF2B5EF4-FFF2-40B4-BE49-F238E27FC236}">
              <a16:creationId xmlns:a16="http://schemas.microsoft.com/office/drawing/2014/main" id="{00000000-0008-0000-0000-000015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06" name="TextBox 3605">
          <a:extLst>
            <a:ext uri="{FF2B5EF4-FFF2-40B4-BE49-F238E27FC236}">
              <a16:creationId xmlns:a16="http://schemas.microsoft.com/office/drawing/2014/main" id="{00000000-0008-0000-0000-000016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07" name="TextBox 3606">
          <a:extLst>
            <a:ext uri="{FF2B5EF4-FFF2-40B4-BE49-F238E27FC236}">
              <a16:creationId xmlns:a16="http://schemas.microsoft.com/office/drawing/2014/main" id="{00000000-0008-0000-0000-000017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3608" name="TextBox 3607">
          <a:extLst>
            <a:ext uri="{FF2B5EF4-FFF2-40B4-BE49-F238E27FC236}">
              <a16:creationId xmlns:a16="http://schemas.microsoft.com/office/drawing/2014/main" id="{00000000-0008-0000-0000-0000180E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3609" name="TextBox 3608">
          <a:extLst>
            <a:ext uri="{FF2B5EF4-FFF2-40B4-BE49-F238E27FC236}">
              <a16:creationId xmlns:a16="http://schemas.microsoft.com/office/drawing/2014/main" id="{00000000-0008-0000-0000-0000190E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3610" name="TextBox 3609">
          <a:extLst>
            <a:ext uri="{FF2B5EF4-FFF2-40B4-BE49-F238E27FC236}">
              <a16:creationId xmlns:a16="http://schemas.microsoft.com/office/drawing/2014/main" id="{00000000-0008-0000-0000-00001A0E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3611" name="TextBox 3610">
          <a:extLst>
            <a:ext uri="{FF2B5EF4-FFF2-40B4-BE49-F238E27FC236}">
              <a16:creationId xmlns:a16="http://schemas.microsoft.com/office/drawing/2014/main" id="{00000000-0008-0000-0000-00001B0E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12" name="TextBox 3611">
          <a:extLst>
            <a:ext uri="{FF2B5EF4-FFF2-40B4-BE49-F238E27FC236}">
              <a16:creationId xmlns:a16="http://schemas.microsoft.com/office/drawing/2014/main" id="{00000000-0008-0000-0000-00001C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13" name="TextBox 3612">
          <a:extLst>
            <a:ext uri="{FF2B5EF4-FFF2-40B4-BE49-F238E27FC236}">
              <a16:creationId xmlns:a16="http://schemas.microsoft.com/office/drawing/2014/main" id="{00000000-0008-0000-0000-00001D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14" name="TextBox 3613">
          <a:extLst>
            <a:ext uri="{FF2B5EF4-FFF2-40B4-BE49-F238E27FC236}">
              <a16:creationId xmlns:a16="http://schemas.microsoft.com/office/drawing/2014/main" id="{00000000-0008-0000-0000-00001E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15" name="TextBox 3614">
          <a:extLst>
            <a:ext uri="{FF2B5EF4-FFF2-40B4-BE49-F238E27FC236}">
              <a16:creationId xmlns:a16="http://schemas.microsoft.com/office/drawing/2014/main" id="{00000000-0008-0000-0000-00001F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16" name="TextBox 3615">
          <a:extLst>
            <a:ext uri="{FF2B5EF4-FFF2-40B4-BE49-F238E27FC236}">
              <a16:creationId xmlns:a16="http://schemas.microsoft.com/office/drawing/2014/main" id="{00000000-0008-0000-0000-000020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17" name="TextBox 3616">
          <a:extLst>
            <a:ext uri="{FF2B5EF4-FFF2-40B4-BE49-F238E27FC236}">
              <a16:creationId xmlns:a16="http://schemas.microsoft.com/office/drawing/2014/main" id="{00000000-0008-0000-0000-000021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18" name="TextBox 3617">
          <a:extLst>
            <a:ext uri="{FF2B5EF4-FFF2-40B4-BE49-F238E27FC236}">
              <a16:creationId xmlns:a16="http://schemas.microsoft.com/office/drawing/2014/main" id="{00000000-0008-0000-0000-000022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19" name="TextBox 3618">
          <a:extLst>
            <a:ext uri="{FF2B5EF4-FFF2-40B4-BE49-F238E27FC236}">
              <a16:creationId xmlns:a16="http://schemas.microsoft.com/office/drawing/2014/main" id="{00000000-0008-0000-0000-000023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20" name="TextBox 3619">
          <a:extLst>
            <a:ext uri="{FF2B5EF4-FFF2-40B4-BE49-F238E27FC236}">
              <a16:creationId xmlns:a16="http://schemas.microsoft.com/office/drawing/2014/main" id="{00000000-0008-0000-0000-000024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21" name="TextBox 3620">
          <a:extLst>
            <a:ext uri="{FF2B5EF4-FFF2-40B4-BE49-F238E27FC236}">
              <a16:creationId xmlns:a16="http://schemas.microsoft.com/office/drawing/2014/main" id="{00000000-0008-0000-0000-000025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22" name="TextBox 3621">
          <a:extLst>
            <a:ext uri="{FF2B5EF4-FFF2-40B4-BE49-F238E27FC236}">
              <a16:creationId xmlns:a16="http://schemas.microsoft.com/office/drawing/2014/main" id="{00000000-0008-0000-0000-000026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23" name="TextBox 3622">
          <a:extLst>
            <a:ext uri="{FF2B5EF4-FFF2-40B4-BE49-F238E27FC236}">
              <a16:creationId xmlns:a16="http://schemas.microsoft.com/office/drawing/2014/main" id="{00000000-0008-0000-0000-000027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24" name="TextBox 3623">
          <a:extLst>
            <a:ext uri="{FF2B5EF4-FFF2-40B4-BE49-F238E27FC236}">
              <a16:creationId xmlns:a16="http://schemas.microsoft.com/office/drawing/2014/main" id="{00000000-0008-0000-0000-000028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25" name="TextBox 3624">
          <a:extLst>
            <a:ext uri="{FF2B5EF4-FFF2-40B4-BE49-F238E27FC236}">
              <a16:creationId xmlns:a16="http://schemas.microsoft.com/office/drawing/2014/main" id="{00000000-0008-0000-0000-000029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26" name="TextBox 3625">
          <a:extLst>
            <a:ext uri="{FF2B5EF4-FFF2-40B4-BE49-F238E27FC236}">
              <a16:creationId xmlns:a16="http://schemas.microsoft.com/office/drawing/2014/main" id="{00000000-0008-0000-0000-00002A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27" name="TextBox 3626">
          <a:extLst>
            <a:ext uri="{FF2B5EF4-FFF2-40B4-BE49-F238E27FC236}">
              <a16:creationId xmlns:a16="http://schemas.microsoft.com/office/drawing/2014/main" id="{00000000-0008-0000-0000-00002B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28" name="TextBox 3627">
          <a:extLst>
            <a:ext uri="{FF2B5EF4-FFF2-40B4-BE49-F238E27FC236}">
              <a16:creationId xmlns:a16="http://schemas.microsoft.com/office/drawing/2014/main" id="{00000000-0008-0000-0000-00002C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29" name="TextBox 3628">
          <a:extLst>
            <a:ext uri="{FF2B5EF4-FFF2-40B4-BE49-F238E27FC236}">
              <a16:creationId xmlns:a16="http://schemas.microsoft.com/office/drawing/2014/main" id="{00000000-0008-0000-0000-00002D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30" name="TextBox 3629">
          <a:extLst>
            <a:ext uri="{FF2B5EF4-FFF2-40B4-BE49-F238E27FC236}">
              <a16:creationId xmlns:a16="http://schemas.microsoft.com/office/drawing/2014/main" id="{00000000-0008-0000-0000-00002E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31" name="TextBox 3630">
          <a:extLst>
            <a:ext uri="{FF2B5EF4-FFF2-40B4-BE49-F238E27FC236}">
              <a16:creationId xmlns:a16="http://schemas.microsoft.com/office/drawing/2014/main" id="{00000000-0008-0000-0000-00002F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32" name="TextBox 3631">
          <a:extLst>
            <a:ext uri="{FF2B5EF4-FFF2-40B4-BE49-F238E27FC236}">
              <a16:creationId xmlns:a16="http://schemas.microsoft.com/office/drawing/2014/main" id="{00000000-0008-0000-0000-000030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33" name="TextBox 3632">
          <a:extLst>
            <a:ext uri="{FF2B5EF4-FFF2-40B4-BE49-F238E27FC236}">
              <a16:creationId xmlns:a16="http://schemas.microsoft.com/office/drawing/2014/main" id="{00000000-0008-0000-0000-000031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34" name="TextBox 3633">
          <a:extLst>
            <a:ext uri="{FF2B5EF4-FFF2-40B4-BE49-F238E27FC236}">
              <a16:creationId xmlns:a16="http://schemas.microsoft.com/office/drawing/2014/main" id="{00000000-0008-0000-0000-000032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635" name="TextBox 3634">
          <a:extLst>
            <a:ext uri="{FF2B5EF4-FFF2-40B4-BE49-F238E27FC236}">
              <a16:creationId xmlns:a16="http://schemas.microsoft.com/office/drawing/2014/main" id="{00000000-0008-0000-0000-0000330E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36" name="TextBox 3635">
          <a:extLst>
            <a:ext uri="{FF2B5EF4-FFF2-40B4-BE49-F238E27FC236}">
              <a16:creationId xmlns:a16="http://schemas.microsoft.com/office/drawing/2014/main" id="{00000000-0008-0000-0000-000034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37" name="TextBox 3636">
          <a:extLst>
            <a:ext uri="{FF2B5EF4-FFF2-40B4-BE49-F238E27FC236}">
              <a16:creationId xmlns:a16="http://schemas.microsoft.com/office/drawing/2014/main" id="{00000000-0008-0000-0000-000035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38" name="TextBox 3637">
          <a:extLst>
            <a:ext uri="{FF2B5EF4-FFF2-40B4-BE49-F238E27FC236}">
              <a16:creationId xmlns:a16="http://schemas.microsoft.com/office/drawing/2014/main" id="{00000000-0008-0000-0000-000036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39" name="TextBox 3638">
          <a:extLst>
            <a:ext uri="{FF2B5EF4-FFF2-40B4-BE49-F238E27FC236}">
              <a16:creationId xmlns:a16="http://schemas.microsoft.com/office/drawing/2014/main" id="{00000000-0008-0000-0000-000037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40" name="TextBox 3639">
          <a:extLst>
            <a:ext uri="{FF2B5EF4-FFF2-40B4-BE49-F238E27FC236}">
              <a16:creationId xmlns:a16="http://schemas.microsoft.com/office/drawing/2014/main" id="{00000000-0008-0000-0000-000038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41" name="TextBox 3640">
          <a:extLst>
            <a:ext uri="{FF2B5EF4-FFF2-40B4-BE49-F238E27FC236}">
              <a16:creationId xmlns:a16="http://schemas.microsoft.com/office/drawing/2014/main" id="{00000000-0008-0000-0000-000039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42" name="TextBox 3641">
          <a:extLst>
            <a:ext uri="{FF2B5EF4-FFF2-40B4-BE49-F238E27FC236}">
              <a16:creationId xmlns:a16="http://schemas.microsoft.com/office/drawing/2014/main" id="{00000000-0008-0000-0000-00003A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43" name="TextBox 3642">
          <a:extLst>
            <a:ext uri="{FF2B5EF4-FFF2-40B4-BE49-F238E27FC236}">
              <a16:creationId xmlns:a16="http://schemas.microsoft.com/office/drawing/2014/main" id="{00000000-0008-0000-0000-00003B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44" name="TextBox 3643">
          <a:extLst>
            <a:ext uri="{FF2B5EF4-FFF2-40B4-BE49-F238E27FC236}">
              <a16:creationId xmlns:a16="http://schemas.microsoft.com/office/drawing/2014/main" id="{00000000-0008-0000-0000-00003C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45" name="TextBox 3644">
          <a:extLst>
            <a:ext uri="{FF2B5EF4-FFF2-40B4-BE49-F238E27FC236}">
              <a16:creationId xmlns:a16="http://schemas.microsoft.com/office/drawing/2014/main" id="{00000000-0008-0000-0000-00003D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46" name="TextBox 3645">
          <a:extLst>
            <a:ext uri="{FF2B5EF4-FFF2-40B4-BE49-F238E27FC236}">
              <a16:creationId xmlns:a16="http://schemas.microsoft.com/office/drawing/2014/main" id="{00000000-0008-0000-0000-00003E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47" name="TextBox 3646">
          <a:extLst>
            <a:ext uri="{FF2B5EF4-FFF2-40B4-BE49-F238E27FC236}">
              <a16:creationId xmlns:a16="http://schemas.microsoft.com/office/drawing/2014/main" id="{00000000-0008-0000-0000-00003F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48" name="TextBox 3647">
          <a:extLst>
            <a:ext uri="{FF2B5EF4-FFF2-40B4-BE49-F238E27FC236}">
              <a16:creationId xmlns:a16="http://schemas.microsoft.com/office/drawing/2014/main" id="{00000000-0008-0000-0000-000040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49" name="TextBox 3648">
          <a:extLst>
            <a:ext uri="{FF2B5EF4-FFF2-40B4-BE49-F238E27FC236}">
              <a16:creationId xmlns:a16="http://schemas.microsoft.com/office/drawing/2014/main" id="{00000000-0008-0000-0000-000041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50" name="TextBox 3649">
          <a:extLst>
            <a:ext uri="{FF2B5EF4-FFF2-40B4-BE49-F238E27FC236}">
              <a16:creationId xmlns:a16="http://schemas.microsoft.com/office/drawing/2014/main" id="{00000000-0008-0000-0000-000042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51" name="TextBox 3650">
          <a:extLst>
            <a:ext uri="{FF2B5EF4-FFF2-40B4-BE49-F238E27FC236}">
              <a16:creationId xmlns:a16="http://schemas.microsoft.com/office/drawing/2014/main" id="{00000000-0008-0000-0000-000043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52" name="TextBox 3651">
          <a:extLst>
            <a:ext uri="{FF2B5EF4-FFF2-40B4-BE49-F238E27FC236}">
              <a16:creationId xmlns:a16="http://schemas.microsoft.com/office/drawing/2014/main" id="{00000000-0008-0000-0000-000044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53" name="TextBox 3652">
          <a:extLst>
            <a:ext uri="{FF2B5EF4-FFF2-40B4-BE49-F238E27FC236}">
              <a16:creationId xmlns:a16="http://schemas.microsoft.com/office/drawing/2014/main" id="{00000000-0008-0000-0000-000045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54" name="TextBox 3653">
          <a:extLst>
            <a:ext uri="{FF2B5EF4-FFF2-40B4-BE49-F238E27FC236}">
              <a16:creationId xmlns:a16="http://schemas.microsoft.com/office/drawing/2014/main" id="{00000000-0008-0000-0000-000046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55" name="TextBox 3654">
          <a:extLst>
            <a:ext uri="{FF2B5EF4-FFF2-40B4-BE49-F238E27FC236}">
              <a16:creationId xmlns:a16="http://schemas.microsoft.com/office/drawing/2014/main" id="{00000000-0008-0000-0000-000047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56" name="TextBox 3655">
          <a:extLst>
            <a:ext uri="{FF2B5EF4-FFF2-40B4-BE49-F238E27FC236}">
              <a16:creationId xmlns:a16="http://schemas.microsoft.com/office/drawing/2014/main" id="{00000000-0008-0000-0000-000048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57" name="TextBox 3656">
          <a:extLst>
            <a:ext uri="{FF2B5EF4-FFF2-40B4-BE49-F238E27FC236}">
              <a16:creationId xmlns:a16="http://schemas.microsoft.com/office/drawing/2014/main" id="{00000000-0008-0000-0000-000049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58" name="TextBox 3657">
          <a:extLst>
            <a:ext uri="{FF2B5EF4-FFF2-40B4-BE49-F238E27FC236}">
              <a16:creationId xmlns:a16="http://schemas.microsoft.com/office/drawing/2014/main" id="{00000000-0008-0000-0000-00004A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59" name="TextBox 3658">
          <a:extLst>
            <a:ext uri="{FF2B5EF4-FFF2-40B4-BE49-F238E27FC236}">
              <a16:creationId xmlns:a16="http://schemas.microsoft.com/office/drawing/2014/main" id="{00000000-0008-0000-0000-00004B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60" name="TextBox 3659">
          <a:extLst>
            <a:ext uri="{FF2B5EF4-FFF2-40B4-BE49-F238E27FC236}">
              <a16:creationId xmlns:a16="http://schemas.microsoft.com/office/drawing/2014/main" id="{00000000-0008-0000-0000-00004C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61" name="TextBox 3660">
          <a:extLst>
            <a:ext uri="{FF2B5EF4-FFF2-40B4-BE49-F238E27FC236}">
              <a16:creationId xmlns:a16="http://schemas.microsoft.com/office/drawing/2014/main" id="{00000000-0008-0000-0000-00004D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62" name="TextBox 3661">
          <a:extLst>
            <a:ext uri="{FF2B5EF4-FFF2-40B4-BE49-F238E27FC236}">
              <a16:creationId xmlns:a16="http://schemas.microsoft.com/office/drawing/2014/main" id="{00000000-0008-0000-0000-00004E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63" name="TextBox 3662">
          <a:extLst>
            <a:ext uri="{FF2B5EF4-FFF2-40B4-BE49-F238E27FC236}">
              <a16:creationId xmlns:a16="http://schemas.microsoft.com/office/drawing/2014/main" id="{00000000-0008-0000-0000-00004F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64" name="TextBox 3663">
          <a:extLst>
            <a:ext uri="{FF2B5EF4-FFF2-40B4-BE49-F238E27FC236}">
              <a16:creationId xmlns:a16="http://schemas.microsoft.com/office/drawing/2014/main" id="{00000000-0008-0000-0000-000050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65" name="TextBox 3664">
          <a:extLst>
            <a:ext uri="{FF2B5EF4-FFF2-40B4-BE49-F238E27FC236}">
              <a16:creationId xmlns:a16="http://schemas.microsoft.com/office/drawing/2014/main" id="{00000000-0008-0000-0000-000051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66" name="TextBox 3665">
          <a:extLst>
            <a:ext uri="{FF2B5EF4-FFF2-40B4-BE49-F238E27FC236}">
              <a16:creationId xmlns:a16="http://schemas.microsoft.com/office/drawing/2014/main" id="{00000000-0008-0000-0000-000052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67" name="TextBox 3666">
          <a:extLst>
            <a:ext uri="{FF2B5EF4-FFF2-40B4-BE49-F238E27FC236}">
              <a16:creationId xmlns:a16="http://schemas.microsoft.com/office/drawing/2014/main" id="{00000000-0008-0000-0000-000053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68" name="TextBox 3667">
          <a:extLst>
            <a:ext uri="{FF2B5EF4-FFF2-40B4-BE49-F238E27FC236}">
              <a16:creationId xmlns:a16="http://schemas.microsoft.com/office/drawing/2014/main" id="{00000000-0008-0000-0000-000054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69" name="TextBox 3668">
          <a:extLst>
            <a:ext uri="{FF2B5EF4-FFF2-40B4-BE49-F238E27FC236}">
              <a16:creationId xmlns:a16="http://schemas.microsoft.com/office/drawing/2014/main" id="{00000000-0008-0000-0000-000055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70" name="TextBox 3669">
          <a:extLst>
            <a:ext uri="{FF2B5EF4-FFF2-40B4-BE49-F238E27FC236}">
              <a16:creationId xmlns:a16="http://schemas.microsoft.com/office/drawing/2014/main" id="{00000000-0008-0000-0000-000056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71" name="TextBox 3670">
          <a:extLst>
            <a:ext uri="{FF2B5EF4-FFF2-40B4-BE49-F238E27FC236}">
              <a16:creationId xmlns:a16="http://schemas.microsoft.com/office/drawing/2014/main" id="{00000000-0008-0000-0000-000057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72" name="TextBox 3671">
          <a:extLst>
            <a:ext uri="{FF2B5EF4-FFF2-40B4-BE49-F238E27FC236}">
              <a16:creationId xmlns:a16="http://schemas.microsoft.com/office/drawing/2014/main" id="{00000000-0008-0000-0000-000058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73" name="TextBox 3672">
          <a:extLst>
            <a:ext uri="{FF2B5EF4-FFF2-40B4-BE49-F238E27FC236}">
              <a16:creationId xmlns:a16="http://schemas.microsoft.com/office/drawing/2014/main" id="{00000000-0008-0000-0000-000059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74" name="TextBox 3673">
          <a:extLst>
            <a:ext uri="{FF2B5EF4-FFF2-40B4-BE49-F238E27FC236}">
              <a16:creationId xmlns:a16="http://schemas.microsoft.com/office/drawing/2014/main" id="{00000000-0008-0000-0000-00005A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75" name="TextBox 3674">
          <a:extLst>
            <a:ext uri="{FF2B5EF4-FFF2-40B4-BE49-F238E27FC236}">
              <a16:creationId xmlns:a16="http://schemas.microsoft.com/office/drawing/2014/main" id="{00000000-0008-0000-0000-00005B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76" name="TextBox 3675">
          <a:extLst>
            <a:ext uri="{FF2B5EF4-FFF2-40B4-BE49-F238E27FC236}">
              <a16:creationId xmlns:a16="http://schemas.microsoft.com/office/drawing/2014/main" id="{00000000-0008-0000-0000-00005C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77" name="TextBox 3676">
          <a:extLst>
            <a:ext uri="{FF2B5EF4-FFF2-40B4-BE49-F238E27FC236}">
              <a16:creationId xmlns:a16="http://schemas.microsoft.com/office/drawing/2014/main" id="{00000000-0008-0000-0000-00005D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78" name="TextBox 3677">
          <a:extLst>
            <a:ext uri="{FF2B5EF4-FFF2-40B4-BE49-F238E27FC236}">
              <a16:creationId xmlns:a16="http://schemas.microsoft.com/office/drawing/2014/main" id="{00000000-0008-0000-0000-00005E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79" name="TextBox 3678">
          <a:extLst>
            <a:ext uri="{FF2B5EF4-FFF2-40B4-BE49-F238E27FC236}">
              <a16:creationId xmlns:a16="http://schemas.microsoft.com/office/drawing/2014/main" id="{00000000-0008-0000-0000-00005F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80" name="TextBox 3679">
          <a:extLst>
            <a:ext uri="{FF2B5EF4-FFF2-40B4-BE49-F238E27FC236}">
              <a16:creationId xmlns:a16="http://schemas.microsoft.com/office/drawing/2014/main" id="{00000000-0008-0000-0000-000060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81" name="TextBox 3680">
          <a:extLst>
            <a:ext uri="{FF2B5EF4-FFF2-40B4-BE49-F238E27FC236}">
              <a16:creationId xmlns:a16="http://schemas.microsoft.com/office/drawing/2014/main" id="{00000000-0008-0000-0000-000061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82" name="TextBox 3681">
          <a:extLst>
            <a:ext uri="{FF2B5EF4-FFF2-40B4-BE49-F238E27FC236}">
              <a16:creationId xmlns:a16="http://schemas.microsoft.com/office/drawing/2014/main" id="{00000000-0008-0000-0000-000062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83" name="TextBox 3682">
          <a:extLst>
            <a:ext uri="{FF2B5EF4-FFF2-40B4-BE49-F238E27FC236}">
              <a16:creationId xmlns:a16="http://schemas.microsoft.com/office/drawing/2014/main" id="{00000000-0008-0000-0000-000063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84" name="TextBox 3683">
          <a:extLst>
            <a:ext uri="{FF2B5EF4-FFF2-40B4-BE49-F238E27FC236}">
              <a16:creationId xmlns:a16="http://schemas.microsoft.com/office/drawing/2014/main" id="{00000000-0008-0000-0000-000064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85" name="TextBox 3684">
          <a:extLst>
            <a:ext uri="{FF2B5EF4-FFF2-40B4-BE49-F238E27FC236}">
              <a16:creationId xmlns:a16="http://schemas.microsoft.com/office/drawing/2014/main" id="{00000000-0008-0000-0000-000065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86" name="TextBox 3685">
          <a:extLst>
            <a:ext uri="{FF2B5EF4-FFF2-40B4-BE49-F238E27FC236}">
              <a16:creationId xmlns:a16="http://schemas.microsoft.com/office/drawing/2014/main" id="{00000000-0008-0000-0000-000066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87" name="TextBox 3686">
          <a:extLst>
            <a:ext uri="{FF2B5EF4-FFF2-40B4-BE49-F238E27FC236}">
              <a16:creationId xmlns:a16="http://schemas.microsoft.com/office/drawing/2014/main" id="{00000000-0008-0000-0000-000067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88" name="TextBox 3687">
          <a:extLst>
            <a:ext uri="{FF2B5EF4-FFF2-40B4-BE49-F238E27FC236}">
              <a16:creationId xmlns:a16="http://schemas.microsoft.com/office/drawing/2014/main" id="{00000000-0008-0000-0000-000068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89" name="TextBox 3688">
          <a:extLst>
            <a:ext uri="{FF2B5EF4-FFF2-40B4-BE49-F238E27FC236}">
              <a16:creationId xmlns:a16="http://schemas.microsoft.com/office/drawing/2014/main" id="{00000000-0008-0000-0000-000069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90" name="TextBox 3689">
          <a:extLst>
            <a:ext uri="{FF2B5EF4-FFF2-40B4-BE49-F238E27FC236}">
              <a16:creationId xmlns:a16="http://schemas.microsoft.com/office/drawing/2014/main" id="{00000000-0008-0000-0000-00006A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91" name="TextBox 3690">
          <a:extLst>
            <a:ext uri="{FF2B5EF4-FFF2-40B4-BE49-F238E27FC236}">
              <a16:creationId xmlns:a16="http://schemas.microsoft.com/office/drawing/2014/main" id="{00000000-0008-0000-0000-00006B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92" name="TextBox 3691">
          <a:extLst>
            <a:ext uri="{FF2B5EF4-FFF2-40B4-BE49-F238E27FC236}">
              <a16:creationId xmlns:a16="http://schemas.microsoft.com/office/drawing/2014/main" id="{00000000-0008-0000-0000-00006C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93" name="TextBox 3692">
          <a:extLst>
            <a:ext uri="{FF2B5EF4-FFF2-40B4-BE49-F238E27FC236}">
              <a16:creationId xmlns:a16="http://schemas.microsoft.com/office/drawing/2014/main" id="{00000000-0008-0000-0000-00006D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94" name="TextBox 3693">
          <a:extLst>
            <a:ext uri="{FF2B5EF4-FFF2-40B4-BE49-F238E27FC236}">
              <a16:creationId xmlns:a16="http://schemas.microsoft.com/office/drawing/2014/main" id="{00000000-0008-0000-0000-00006E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95" name="TextBox 3694">
          <a:extLst>
            <a:ext uri="{FF2B5EF4-FFF2-40B4-BE49-F238E27FC236}">
              <a16:creationId xmlns:a16="http://schemas.microsoft.com/office/drawing/2014/main" id="{00000000-0008-0000-0000-00006F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96" name="TextBox 3695">
          <a:extLst>
            <a:ext uri="{FF2B5EF4-FFF2-40B4-BE49-F238E27FC236}">
              <a16:creationId xmlns:a16="http://schemas.microsoft.com/office/drawing/2014/main" id="{00000000-0008-0000-0000-000070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97" name="TextBox 3696">
          <a:extLst>
            <a:ext uri="{FF2B5EF4-FFF2-40B4-BE49-F238E27FC236}">
              <a16:creationId xmlns:a16="http://schemas.microsoft.com/office/drawing/2014/main" id="{00000000-0008-0000-0000-000071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98" name="TextBox 3697">
          <a:extLst>
            <a:ext uri="{FF2B5EF4-FFF2-40B4-BE49-F238E27FC236}">
              <a16:creationId xmlns:a16="http://schemas.microsoft.com/office/drawing/2014/main" id="{00000000-0008-0000-0000-000072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699" name="TextBox 3698">
          <a:extLst>
            <a:ext uri="{FF2B5EF4-FFF2-40B4-BE49-F238E27FC236}">
              <a16:creationId xmlns:a16="http://schemas.microsoft.com/office/drawing/2014/main" id="{00000000-0008-0000-0000-000073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700" name="TextBox 3699">
          <a:extLst>
            <a:ext uri="{FF2B5EF4-FFF2-40B4-BE49-F238E27FC236}">
              <a16:creationId xmlns:a16="http://schemas.microsoft.com/office/drawing/2014/main" id="{00000000-0008-0000-0000-000074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701" name="TextBox 3700">
          <a:extLst>
            <a:ext uri="{FF2B5EF4-FFF2-40B4-BE49-F238E27FC236}">
              <a16:creationId xmlns:a16="http://schemas.microsoft.com/office/drawing/2014/main" id="{00000000-0008-0000-0000-000075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702" name="TextBox 3701">
          <a:extLst>
            <a:ext uri="{FF2B5EF4-FFF2-40B4-BE49-F238E27FC236}">
              <a16:creationId xmlns:a16="http://schemas.microsoft.com/office/drawing/2014/main" id="{00000000-0008-0000-0000-000076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703" name="TextBox 3702">
          <a:extLst>
            <a:ext uri="{FF2B5EF4-FFF2-40B4-BE49-F238E27FC236}">
              <a16:creationId xmlns:a16="http://schemas.microsoft.com/office/drawing/2014/main" id="{00000000-0008-0000-0000-000077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704" name="TextBox 3703">
          <a:extLst>
            <a:ext uri="{FF2B5EF4-FFF2-40B4-BE49-F238E27FC236}">
              <a16:creationId xmlns:a16="http://schemas.microsoft.com/office/drawing/2014/main" id="{00000000-0008-0000-0000-000078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705" name="TextBox 3704">
          <a:extLst>
            <a:ext uri="{FF2B5EF4-FFF2-40B4-BE49-F238E27FC236}">
              <a16:creationId xmlns:a16="http://schemas.microsoft.com/office/drawing/2014/main" id="{00000000-0008-0000-0000-000079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706" name="TextBox 3705">
          <a:extLst>
            <a:ext uri="{FF2B5EF4-FFF2-40B4-BE49-F238E27FC236}">
              <a16:creationId xmlns:a16="http://schemas.microsoft.com/office/drawing/2014/main" id="{00000000-0008-0000-0000-00007A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707" name="TextBox 3706">
          <a:extLst>
            <a:ext uri="{FF2B5EF4-FFF2-40B4-BE49-F238E27FC236}">
              <a16:creationId xmlns:a16="http://schemas.microsoft.com/office/drawing/2014/main" id="{00000000-0008-0000-0000-00007B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08" name="TextBox 3707">
          <a:extLst>
            <a:ext uri="{FF2B5EF4-FFF2-40B4-BE49-F238E27FC236}">
              <a16:creationId xmlns:a16="http://schemas.microsoft.com/office/drawing/2014/main" id="{00000000-0008-0000-0000-00007C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09" name="TextBox 3708">
          <a:extLst>
            <a:ext uri="{FF2B5EF4-FFF2-40B4-BE49-F238E27FC236}">
              <a16:creationId xmlns:a16="http://schemas.microsoft.com/office/drawing/2014/main" id="{00000000-0008-0000-0000-00007D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10" name="TextBox 3709">
          <a:extLst>
            <a:ext uri="{FF2B5EF4-FFF2-40B4-BE49-F238E27FC236}">
              <a16:creationId xmlns:a16="http://schemas.microsoft.com/office/drawing/2014/main" id="{00000000-0008-0000-0000-00007E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11" name="TextBox 3710">
          <a:extLst>
            <a:ext uri="{FF2B5EF4-FFF2-40B4-BE49-F238E27FC236}">
              <a16:creationId xmlns:a16="http://schemas.microsoft.com/office/drawing/2014/main" id="{00000000-0008-0000-0000-00007F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12" name="TextBox 3711">
          <a:extLst>
            <a:ext uri="{FF2B5EF4-FFF2-40B4-BE49-F238E27FC236}">
              <a16:creationId xmlns:a16="http://schemas.microsoft.com/office/drawing/2014/main" id="{00000000-0008-0000-0000-000080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13" name="TextBox 3712">
          <a:extLst>
            <a:ext uri="{FF2B5EF4-FFF2-40B4-BE49-F238E27FC236}">
              <a16:creationId xmlns:a16="http://schemas.microsoft.com/office/drawing/2014/main" id="{00000000-0008-0000-0000-000081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14" name="TextBox 3713">
          <a:extLst>
            <a:ext uri="{FF2B5EF4-FFF2-40B4-BE49-F238E27FC236}">
              <a16:creationId xmlns:a16="http://schemas.microsoft.com/office/drawing/2014/main" id="{00000000-0008-0000-0000-000082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15" name="TextBox 3714">
          <a:extLst>
            <a:ext uri="{FF2B5EF4-FFF2-40B4-BE49-F238E27FC236}">
              <a16:creationId xmlns:a16="http://schemas.microsoft.com/office/drawing/2014/main" id="{00000000-0008-0000-0000-000083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16" name="TextBox 3715">
          <a:extLst>
            <a:ext uri="{FF2B5EF4-FFF2-40B4-BE49-F238E27FC236}">
              <a16:creationId xmlns:a16="http://schemas.microsoft.com/office/drawing/2014/main" id="{00000000-0008-0000-0000-000084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17" name="TextBox 3716">
          <a:extLst>
            <a:ext uri="{FF2B5EF4-FFF2-40B4-BE49-F238E27FC236}">
              <a16:creationId xmlns:a16="http://schemas.microsoft.com/office/drawing/2014/main" id="{00000000-0008-0000-0000-000085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18" name="TextBox 3717">
          <a:extLst>
            <a:ext uri="{FF2B5EF4-FFF2-40B4-BE49-F238E27FC236}">
              <a16:creationId xmlns:a16="http://schemas.microsoft.com/office/drawing/2014/main" id="{00000000-0008-0000-0000-000086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19" name="TextBox 3718">
          <a:extLst>
            <a:ext uri="{FF2B5EF4-FFF2-40B4-BE49-F238E27FC236}">
              <a16:creationId xmlns:a16="http://schemas.microsoft.com/office/drawing/2014/main" id="{00000000-0008-0000-0000-000087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20" name="TextBox 3719">
          <a:extLst>
            <a:ext uri="{FF2B5EF4-FFF2-40B4-BE49-F238E27FC236}">
              <a16:creationId xmlns:a16="http://schemas.microsoft.com/office/drawing/2014/main" id="{00000000-0008-0000-0000-000088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21" name="TextBox 3720">
          <a:extLst>
            <a:ext uri="{FF2B5EF4-FFF2-40B4-BE49-F238E27FC236}">
              <a16:creationId xmlns:a16="http://schemas.microsoft.com/office/drawing/2014/main" id="{00000000-0008-0000-0000-000089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22" name="TextBox 3721">
          <a:extLst>
            <a:ext uri="{FF2B5EF4-FFF2-40B4-BE49-F238E27FC236}">
              <a16:creationId xmlns:a16="http://schemas.microsoft.com/office/drawing/2014/main" id="{00000000-0008-0000-0000-00008A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23" name="TextBox 3722">
          <a:extLst>
            <a:ext uri="{FF2B5EF4-FFF2-40B4-BE49-F238E27FC236}">
              <a16:creationId xmlns:a16="http://schemas.microsoft.com/office/drawing/2014/main" id="{00000000-0008-0000-0000-00008B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24" name="TextBox 3723">
          <a:extLst>
            <a:ext uri="{FF2B5EF4-FFF2-40B4-BE49-F238E27FC236}">
              <a16:creationId xmlns:a16="http://schemas.microsoft.com/office/drawing/2014/main" id="{00000000-0008-0000-0000-00008C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25" name="TextBox 3724">
          <a:extLst>
            <a:ext uri="{FF2B5EF4-FFF2-40B4-BE49-F238E27FC236}">
              <a16:creationId xmlns:a16="http://schemas.microsoft.com/office/drawing/2014/main" id="{00000000-0008-0000-0000-00008D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26" name="TextBox 3725">
          <a:extLst>
            <a:ext uri="{FF2B5EF4-FFF2-40B4-BE49-F238E27FC236}">
              <a16:creationId xmlns:a16="http://schemas.microsoft.com/office/drawing/2014/main" id="{00000000-0008-0000-0000-00008E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27" name="TextBox 3726">
          <a:extLst>
            <a:ext uri="{FF2B5EF4-FFF2-40B4-BE49-F238E27FC236}">
              <a16:creationId xmlns:a16="http://schemas.microsoft.com/office/drawing/2014/main" id="{00000000-0008-0000-0000-00008F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28" name="TextBox 3727">
          <a:extLst>
            <a:ext uri="{FF2B5EF4-FFF2-40B4-BE49-F238E27FC236}">
              <a16:creationId xmlns:a16="http://schemas.microsoft.com/office/drawing/2014/main" id="{00000000-0008-0000-0000-000090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29" name="TextBox 3728">
          <a:extLst>
            <a:ext uri="{FF2B5EF4-FFF2-40B4-BE49-F238E27FC236}">
              <a16:creationId xmlns:a16="http://schemas.microsoft.com/office/drawing/2014/main" id="{00000000-0008-0000-0000-000091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30" name="TextBox 3729">
          <a:extLst>
            <a:ext uri="{FF2B5EF4-FFF2-40B4-BE49-F238E27FC236}">
              <a16:creationId xmlns:a16="http://schemas.microsoft.com/office/drawing/2014/main" id="{00000000-0008-0000-0000-000092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31" name="TextBox 3730">
          <a:extLst>
            <a:ext uri="{FF2B5EF4-FFF2-40B4-BE49-F238E27FC236}">
              <a16:creationId xmlns:a16="http://schemas.microsoft.com/office/drawing/2014/main" id="{00000000-0008-0000-0000-000093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32" name="TextBox 3731">
          <a:extLst>
            <a:ext uri="{FF2B5EF4-FFF2-40B4-BE49-F238E27FC236}">
              <a16:creationId xmlns:a16="http://schemas.microsoft.com/office/drawing/2014/main" id="{00000000-0008-0000-0000-000094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33" name="TextBox 3732">
          <a:extLst>
            <a:ext uri="{FF2B5EF4-FFF2-40B4-BE49-F238E27FC236}">
              <a16:creationId xmlns:a16="http://schemas.microsoft.com/office/drawing/2014/main" id="{00000000-0008-0000-0000-000095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34" name="TextBox 3733">
          <a:extLst>
            <a:ext uri="{FF2B5EF4-FFF2-40B4-BE49-F238E27FC236}">
              <a16:creationId xmlns:a16="http://schemas.microsoft.com/office/drawing/2014/main" id="{00000000-0008-0000-0000-000096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35" name="TextBox 3734">
          <a:extLst>
            <a:ext uri="{FF2B5EF4-FFF2-40B4-BE49-F238E27FC236}">
              <a16:creationId xmlns:a16="http://schemas.microsoft.com/office/drawing/2014/main" id="{00000000-0008-0000-0000-000097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36" name="TextBox 3735">
          <a:extLst>
            <a:ext uri="{FF2B5EF4-FFF2-40B4-BE49-F238E27FC236}">
              <a16:creationId xmlns:a16="http://schemas.microsoft.com/office/drawing/2014/main" id="{00000000-0008-0000-0000-000098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37" name="TextBox 3736">
          <a:extLst>
            <a:ext uri="{FF2B5EF4-FFF2-40B4-BE49-F238E27FC236}">
              <a16:creationId xmlns:a16="http://schemas.microsoft.com/office/drawing/2014/main" id="{00000000-0008-0000-0000-000099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38" name="TextBox 3737">
          <a:extLst>
            <a:ext uri="{FF2B5EF4-FFF2-40B4-BE49-F238E27FC236}">
              <a16:creationId xmlns:a16="http://schemas.microsoft.com/office/drawing/2014/main" id="{00000000-0008-0000-0000-00009A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39" name="TextBox 3738">
          <a:extLst>
            <a:ext uri="{FF2B5EF4-FFF2-40B4-BE49-F238E27FC236}">
              <a16:creationId xmlns:a16="http://schemas.microsoft.com/office/drawing/2014/main" id="{00000000-0008-0000-0000-00009B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40" name="TextBox 3739">
          <a:extLst>
            <a:ext uri="{FF2B5EF4-FFF2-40B4-BE49-F238E27FC236}">
              <a16:creationId xmlns:a16="http://schemas.microsoft.com/office/drawing/2014/main" id="{00000000-0008-0000-0000-00009C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41" name="TextBox 3740">
          <a:extLst>
            <a:ext uri="{FF2B5EF4-FFF2-40B4-BE49-F238E27FC236}">
              <a16:creationId xmlns:a16="http://schemas.microsoft.com/office/drawing/2014/main" id="{00000000-0008-0000-0000-00009D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42" name="TextBox 3741">
          <a:extLst>
            <a:ext uri="{FF2B5EF4-FFF2-40B4-BE49-F238E27FC236}">
              <a16:creationId xmlns:a16="http://schemas.microsoft.com/office/drawing/2014/main" id="{00000000-0008-0000-0000-00009E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43" name="TextBox 3742">
          <a:extLst>
            <a:ext uri="{FF2B5EF4-FFF2-40B4-BE49-F238E27FC236}">
              <a16:creationId xmlns:a16="http://schemas.microsoft.com/office/drawing/2014/main" id="{00000000-0008-0000-0000-00009F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44" name="TextBox 3743">
          <a:extLst>
            <a:ext uri="{FF2B5EF4-FFF2-40B4-BE49-F238E27FC236}">
              <a16:creationId xmlns:a16="http://schemas.microsoft.com/office/drawing/2014/main" id="{00000000-0008-0000-0000-0000A0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45" name="TextBox 3744">
          <a:extLst>
            <a:ext uri="{FF2B5EF4-FFF2-40B4-BE49-F238E27FC236}">
              <a16:creationId xmlns:a16="http://schemas.microsoft.com/office/drawing/2014/main" id="{00000000-0008-0000-0000-0000A1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46" name="TextBox 3745">
          <a:extLst>
            <a:ext uri="{FF2B5EF4-FFF2-40B4-BE49-F238E27FC236}">
              <a16:creationId xmlns:a16="http://schemas.microsoft.com/office/drawing/2014/main" id="{00000000-0008-0000-0000-0000A2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47" name="TextBox 3746">
          <a:extLst>
            <a:ext uri="{FF2B5EF4-FFF2-40B4-BE49-F238E27FC236}">
              <a16:creationId xmlns:a16="http://schemas.microsoft.com/office/drawing/2014/main" id="{00000000-0008-0000-0000-0000A3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48" name="TextBox 3747">
          <a:extLst>
            <a:ext uri="{FF2B5EF4-FFF2-40B4-BE49-F238E27FC236}">
              <a16:creationId xmlns:a16="http://schemas.microsoft.com/office/drawing/2014/main" id="{00000000-0008-0000-0000-0000A4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49" name="TextBox 3748">
          <a:extLst>
            <a:ext uri="{FF2B5EF4-FFF2-40B4-BE49-F238E27FC236}">
              <a16:creationId xmlns:a16="http://schemas.microsoft.com/office/drawing/2014/main" id="{00000000-0008-0000-0000-0000A5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50" name="TextBox 3749">
          <a:extLst>
            <a:ext uri="{FF2B5EF4-FFF2-40B4-BE49-F238E27FC236}">
              <a16:creationId xmlns:a16="http://schemas.microsoft.com/office/drawing/2014/main" id="{00000000-0008-0000-0000-0000A6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51" name="TextBox 3750">
          <a:extLst>
            <a:ext uri="{FF2B5EF4-FFF2-40B4-BE49-F238E27FC236}">
              <a16:creationId xmlns:a16="http://schemas.microsoft.com/office/drawing/2014/main" id="{00000000-0008-0000-0000-0000A7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52" name="TextBox 3751">
          <a:extLst>
            <a:ext uri="{FF2B5EF4-FFF2-40B4-BE49-F238E27FC236}">
              <a16:creationId xmlns:a16="http://schemas.microsoft.com/office/drawing/2014/main" id="{00000000-0008-0000-0000-0000A8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53" name="TextBox 3752">
          <a:extLst>
            <a:ext uri="{FF2B5EF4-FFF2-40B4-BE49-F238E27FC236}">
              <a16:creationId xmlns:a16="http://schemas.microsoft.com/office/drawing/2014/main" id="{00000000-0008-0000-0000-0000A9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54" name="TextBox 3753">
          <a:extLst>
            <a:ext uri="{FF2B5EF4-FFF2-40B4-BE49-F238E27FC236}">
              <a16:creationId xmlns:a16="http://schemas.microsoft.com/office/drawing/2014/main" id="{00000000-0008-0000-0000-0000AA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55" name="TextBox 3754">
          <a:extLst>
            <a:ext uri="{FF2B5EF4-FFF2-40B4-BE49-F238E27FC236}">
              <a16:creationId xmlns:a16="http://schemas.microsoft.com/office/drawing/2014/main" id="{00000000-0008-0000-0000-0000AB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56" name="TextBox 3755">
          <a:extLst>
            <a:ext uri="{FF2B5EF4-FFF2-40B4-BE49-F238E27FC236}">
              <a16:creationId xmlns:a16="http://schemas.microsoft.com/office/drawing/2014/main" id="{00000000-0008-0000-0000-0000AC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57" name="TextBox 3756">
          <a:extLst>
            <a:ext uri="{FF2B5EF4-FFF2-40B4-BE49-F238E27FC236}">
              <a16:creationId xmlns:a16="http://schemas.microsoft.com/office/drawing/2014/main" id="{00000000-0008-0000-0000-0000AD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58" name="TextBox 3757">
          <a:extLst>
            <a:ext uri="{FF2B5EF4-FFF2-40B4-BE49-F238E27FC236}">
              <a16:creationId xmlns:a16="http://schemas.microsoft.com/office/drawing/2014/main" id="{00000000-0008-0000-0000-0000AE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59" name="TextBox 3758">
          <a:extLst>
            <a:ext uri="{FF2B5EF4-FFF2-40B4-BE49-F238E27FC236}">
              <a16:creationId xmlns:a16="http://schemas.microsoft.com/office/drawing/2014/main" id="{00000000-0008-0000-0000-0000AF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60" name="TextBox 3759">
          <a:extLst>
            <a:ext uri="{FF2B5EF4-FFF2-40B4-BE49-F238E27FC236}">
              <a16:creationId xmlns:a16="http://schemas.microsoft.com/office/drawing/2014/main" id="{00000000-0008-0000-0000-0000B0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61" name="TextBox 3760">
          <a:extLst>
            <a:ext uri="{FF2B5EF4-FFF2-40B4-BE49-F238E27FC236}">
              <a16:creationId xmlns:a16="http://schemas.microsoft.com/office/drawing/2014/main" id="{00000000-0008-0000-0000-0000B1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62" name="TextBox 3761">
          <a:extLst>
            <a:ext uri="{FF2B5EF4-FFF2-40B4-BE49-F238E27FC236}">
              <a16:creationId xmlns:a16="http://schemas.microsoft.com/office/drawing/2014/main" id="{00000000-0008-0000-0000-0000B2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63" name="TextBox 3762">
          <a:extLst>
            <a:ext uri="{FF2B5EF4-FFF2-40B4-BE49-F238E27FC236}">
              <a16:creationId xmlns:a16="http://schemas.microsoft.com/office/drawing/2014/main" id="{00000000-0008-0000-0000-0000B3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64" name="TextBox 3763">
          <a:extLst>
            <a:ext uri="{FF2B5EF4-FFF2-40B4-BE49-F238E27FC236}">
              <a16:creationId xmlns:a16="http://schemas.microsoft.com/office/drawing/2014/main" id="{00000000-0008-0000-0000-0000B4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65" name="TextBox 3764">
          <a:extLst>
            <a:ext uri="{FF2B5EF4-FFF2-40B4-BE49-F238E27FC236}">
              <a16:creationId xmlns:a16="http://schemas.microsoft.com/office/drawing/2014/main" id="{00000000-0008-0000-0000-0000B5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66" name="TextBox 3765">
          <a:extLst>
            <a:ext uri="{FF2B5EF4-FFF2-40B4-BE49-F238E27FC236}">
              <a16:creationId xmlns:a16="http://schemas.microsoft.com/office/drawing/2014/main" id="{00000000-0008-0000-0000-0000B6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67" name="TextBox 3766">
          <a:extLst>
            <a:ext uri="{FF2B5EF4-FFF2-40B4-BE49-F238E27FC236}">
              <a16:creationId xmlns:a16="http://schemas.microsoft.com/office/drawing/2014/main" id="{00000000-0008-0000-0000-0000B7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68" name="TextBox 3767">
          <a:extLst>
            <a:ext uri="{FF2B5EF4-FFF2-40B4-BE49-F238E27FC236}">
              <a16:creationId xmlns:a16="http://schemas.microsoft.com/office/drawing/2014/main" id="{00000000-0008-0000-0000-0000B8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69" name="TextBox 3768">
          <a:extLst>
            <a:ext uri="{FF2B5EF4-FFF2-40B4-BE49-F238E27FC236}">
              <a16:creationId xmlns:a16="http://schemas.microsoft.com/office/drawing/2014/main" id="{00000000-0008-0000-0000-0000B9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70" name="TextBox 3769">
          <a:extLst>
            <a:ext uri="{FF2B5EF4-FFF2-40B4-BE49-F238E27FC236}">
              <a16:creationId xmlns:a16="http://schemas.microsoft.com/office/drawing/2014/main" id="{00000000-0008-0000-0000-0000BA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71" name="TextBox 3770">
          <a:extLst>
            <a:ext uri="{FF2B5EF4-FFF2-40B4-BE49-F238E27FC236}">
              <a16:creationId xmlns:a16="http://schemas.microsoft.com/office/drawing/2014/main" id="{00000000-0008-0000-0000-0000BB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72" name="TextBox 3771">
          <a:extLst>
            <a:ext uri="{FF2B5EF4-FFF2-40B4-BE49-F238E27FC236}">
              <a16:creationId xmlns:a16="http://schemas.microsoft.com/office/drawing/2014/main" id="{00000000-0008-0000-0000-0000BC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73" name="TextBox 3772">
          <a:extLst>
            <a:ext uri="{FF2B5EF4-FFF2-40B4-BE49-F238E27FC236}">
              <a16:creationId xmlns:a16="http://schemas.microsoft.com/office/drawing/2014/main" id="{00000000-0008-0000-0000-0000BD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74" name="TextBox 3773">
          <a:extLst>
            <a:ext uri="{FF2B5EF4-FFF2-40B4-BE49-F238E27FC236}">
              <a16:creationId xmlns:a16="http://schemas.microsoft.com/office/drawing/2014/main" id="{00000000-0008-0000-0000-0000BE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75" name="TextBox 3774">
          <a:extLst>
            <a:ext uri="{FF2B5EF4-FFF2-40B4-BE49-F238E27FC236}">
              <a16:creationId xmlns:a16="http://schemas.microsoft.com/office/drawing/2014/main" id="{00000000-0008-0000-0000-0000BF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76" name="TextBox 3775">
          <a:extLst>
            <a:ext uri="{FF2B5EF4-FFF2-40B4-BE49-F238E27FC236}">
              <a16:creationId xmlns:a16="http://schemas.microsoft.com/office/drawing/2014/main" id="{00000000-0008-0000-0000-0000C0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77" name="TextBox 3776">
          <a:extLst>
            <a:ext uri="{FF2B5EF4-FFF2-40B4-BE49-F238E27FC236}">
              <a16:creationId xmlns:a16="http://schemas.microsoft.com/office/drawing/2014/main" id="{00000000-0008-0000-0000-0000C1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78" name="TextBox 3777">
          <a:extLst>
            <a:ext uri="{FF2B5EF4-FFF2-40B4-BE49-F238E27FC236}">
              <a16:creationId xmlns:a16="http://schemas.microsoft.com/office/drawing/2014/main" id="{00000000-0008-0000-0000-0000C2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779" name="TextBox 3778">
          <a:extLst>
            <a:ext uri="{FF2B5EF4-FFF2-40B4-BE49-F238E27FC236}">
              <a16:creationId xmlns:a16="http://schemas.microsoft.com/office/drawing/2014/main" id="{00000000-0008-0000-0000-0000C3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780" name="TextBox 3779">
          <a:extLst>
            <a:ext uri="{FF2B5EF4-FFF2-40B4-BE49-F238E27FC236}">
              <a16:creationId xmlns:a16="http://schemas.microsoft.com/office/drawing/2014/main" id="{00000000-0008-0000-0000-0000C40E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781" name="TextBox 3780">
          <a:extLst>
            <a:ext uri="{FF2B5EF4-FFF2-40B4-BE49-F238E27FC236}">
              <a16:creationId xmlns:a16="http://schemas.microsoft.com/office/drawing/2014/main" id="{00000000-0008-0000-0000-0000C50E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782" name="TextBox 3781">
          <a:extLst>
            <a:ext uri="{FF2B5EF4-FFF2-40B4-BE49-F238E27FC236}">
              <a16:creationId xmlns:a16="http://schemas.microsoft.com/office/drawing/2014/main" id="{00000000-0008-0000-0000-0000C60E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783" name="TextBox 3782">
          <a:extLst>
            <a:ext uri="{FF2B5EF4-FFF2-40B4-BE49-F238E27FC236}">
              <a16:creationId xmlns:a16="http://schemas.microsoft.com/office/drawing/2014/main" id="{00000000-0008-0000-0000-0000C70E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3784" name="TextBox 3783">
          <a:extLst>
            <a:ext uri="{FF2B5EF4-FFF2-40B4-BE49-F238E27FC236}">
              <a16:creationId xmlns:a16="http://schemas.microsoft.com/office/drawing/2014/main" id="{00000000-0008-0000-0000-0000C80E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3785" name="TextBox 3784">
          <a:extLst>
            <a:ext uri="{FF2B5EF4-FFF2-40B4-BE49-F238E27FC236}">
              <a16:creationId xmlns:a16="http://schemas.microsoft.com/office/drawing/2014/main" id="{00000000-0008-0000-0000-0000C90E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3786" name="TextBox 3785">
          <a:extLst>
            <a:ext uri="{FF2B5EF4-FFF2-40B4-BE49-F238E27FC236}">
              <a16:creationId xmlns:a16="http://schemas.microsoft.com/office/drawing/2014/main" id="{00000000-0008-0000-0000-0000CA0E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3787" name="TextBox 3786">
          <a:extLst>
            <a:ext uri="{FF2B5EF4-FFF2-40B4-BE49-F238E27FC236}">
              <a16:creationId xmlns:a16="http://schemas.microsoft.com/office/drawing/2014/main" id="{00000000-0008-0000-0000-0000CB0E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788" name="TextBox 3787">
          <a:extLst>
            <a:ext uri="{FF2B5EF4-FFF2-40B4-BE49-F238E27FC236}">
              <a16:creationId xmlns:a16="http://schemas.microsoft.com/office/drawing/2014/main" id="{00000000-0008-0000-0000-0000CC0E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789" name="TextBox 3788">
          <a:extLst>
            <a:ext uri="{FF2B5EF4-FFF2-40B4-BE49-F238E27FC236}">
              <a16:creationId xmlns:a16="http://schemas.microsoft.com/office/drawing/2014/main" id="{00000000-0008-0000-0000-0000CD0E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790" name="TextBox 3789">
          <a:extLst>
            <a:ext uri="{FF2B5EF4-FFF2-40B4-BE49-F238E27FC236}">
              <a16:creationId xmlns:a16="http://schemas.microsoft.com/office/drawing/2014/main" id="{00000000-0008-0000-0000-0000CE0E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3791" name="TextBox 3790">
          <a:extLst>
            <a:ext uri="{FF2B5EF4-FFF2-40B4-BE49-F238E27FC236}">
              <a16:creationId xmlns:a16="http://schemas.microsoft.com/office/drawing/2014/main" id="{00000000-0008-0000-0000-0000CF0E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792" name="TextBox 3791">
          <a:extLst>
            <a:ext uri="{FF2B5EF4-FFF2-40B4-BE49-F238E27FC236}">
              <a16:creationId xmlns:a16="http://schemas.microsoft.com/office/drawing/2014/main" id="{00000000-0008-0000-0000-0000D00E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793" name="TextBox 3792">
          <a:extLst>
            <a:ext uri="{FF2B5EF4-FFF2-40B4-BE49-F238E27FC236}">
              <a16:creationId xmlns:a16="http://schemas.microsoft.com/office/drawing/2014/main" id="{00000000-0008-0000-0000-0000D10E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794" name="TextBox 3793">
          <a:extLst>
            <a:ext uri="{FF2B5EF4-FFF2-40B4-BE49-F238E27FC236}">
              <a16:creationId xmlns:a16="http://schemas.microsoft.com/office/drawing/2014/main" id="{00000000-0008-0000-0000-0000D20E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795" name="TextBox 3794">
          <a:extLst>
            <a:ext uri="{FF2B5EF4-FFF2-40B4-BE49-F238E27FC236}">
              <a16:creationId xmlns:a16="http://schemas.microsoft.com/office/drawing/2014/main" id="{00000000-0008-0000-0000-0000D30E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796" name="TextBox 3795">
          <a:extLst>
            <a:ext uri="{FF2B5EF4-FFF2-40B4-BE49-F238E27FC236}">
              <a16:creationId xmlns:a16="http://schemas.microsoft.com/office/drawing/2014/main" id="{00000000-0008-0000-0000-0000D4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797" name="TextBox 3796">
          <a:extLst>
            <a:ext uri="{FF2B5EF4-FFF2-40B4-BE49-F238E27FC236}">
              <a16:creationId xmlns:a16="http://schemas.microsoft.com/office/drawing/2014/main" id="{00000000-0008-0000-0000-0000D5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798" name="TextBox 3797">
          <a:extLst>
            <a:ext uri="{FF2B5EF4-FFF2-40B4-BE49-F238E27FC236}">
              <a16:creationId xmlns:a16="http://schemas.microsoft.com/office/drawing/2014/main" id="{00000000-0008-0000-0000-0000D6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799" name="TextBox 3798">
          <a:extLst>
            <a:ext uri="{FF2B5EF4-FFF2-40B4-BE49-F238E27FC236}">
              <a16:creationId xmlns:a16="http://schemas.microsoft.com/office/drawing/2014/main" id="{00000000-0008-0000-0000-0000D7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00" name="TextBox 3799">
          <a:extLst>
            <a:ext uri="{FF2B5EF4-FFF2-40B4-BE49-F238E27FC236}">
              <a16:creationId xmlns:a16="http://schemas.microsoft.com/office/drawing/2014/main" id="{00000000-0008-0000-0000-0000D8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01" name="TextBox 3800">
          <a:extLst>
            <a:ext uri="{FF2B5EF4-FFF2-40B4-BE49-F238E27FC236}">
              <a16:creationId xmlns:a16="http://schemas.microsoft.com/office/drawing/2014/main" id="{00000000-0008-0000-0000-0000D9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02" name="TextBox 3801">
          <a:extLst>
            <a:ext uri="{FF2B5EF4-FFF2-40B4-BE49-F238E27FC236}">
              <a16:creationId xmlns:a16="http://schemas.microsoft.com/office/drawing/2014/main" id="{00000000-0008-0000-0000-0000DA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03" name="TextBox 3802">
          <a:extLst>
            <a:ext uri="{FF2B5EF4-FFF2-40B4-BE49-F238E27FC236}">
              <a16:creationId xmlns:a16="http://schemas.microsoft.com/office/drawing/2014/main" id="{00000000-0008-0000-0000-0000DB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04" name="TextBox 3803">
          <a:extLst>
            <a:ext uri="{FF2B5EF4-FFF2-40B4-BE49-F238E27FC236}">
              <a16:creationId xmlns:a16="http://schemas.microsoft.com/office/drawing/2014/main" id="{00000000-0008-0000-0000-0000DC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05" name="TextBox 3804">
          <a:extLst>
            <a:ext uri="{FF2B5EF4-FFF2-40B4-BE49-F238E27FC236}">
              <a16:creationId xmlns:a16="http://schemas.microsoft.com/office/drawing/2014/main" id="{00000000-0008-0000-0000-0000DD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06" name="TextBox 3805">
          <a:extLst>
            <a:ext uri="{FF2B5EF4-FFF2-40B4-BE49-F238E27FC236}">
              <a16:creationId xmlns:a16="http://schemas.microsoft.com/office/drawing/2014/main" id="{00000000-0008-0000-0000-0000DE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07" name="TextBox 3806">
          <a:extLst>
            <a:ext uri="{FF2B5EF4-FFF2-40B4-BE49-F238E27FC236}">
              <a16:creationId xmlns:a16="http://schemas.microsoft.com/office/drawing/2014/main" id="{00000000-0008-0000-0000-0000DF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08" name="TextBox 3807">
          <a:extLst>
            <a:ext uri="{FF2B5EF4-FFF2-40B4-BE49-F238E27FC236}">
              <a16:creationId xmlns:a16="http://schemas.microsoft.com/office/drawing/2014/main" id="{00000000-0008-0000-0000-0000E0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09" name="TextBox 3808">
          <a:extLst>
            <a:ext uri="{FF2B5EF4-FFF2-40B4-BE49-F238E27FC236}">
              <a16:creationId xmlns:a16="http://schemas.microsoft.com/office/drawing/2014/main" id="{00000000-0008-0000-0000-0000E1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10" name="TextBox 3809">
          <a:extLst>
            <a:ext uri="{FF2B5EF4-FFF2-40B4-BE49-F238E27FC236}">
              <a16:creationId xmlns:a16="http://schemas.microsoft.com/office/drawing/2014/main" id="{00000000-0008-0000-0000-0000E2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11" name="TextBox 3810">
          <a:extLst>
            <a:ext uri="{FF2B5EF4-FFF2-40B4-BE49-F238E27FC236}">
              <a16:creationId xmlns:a16="http://schemas.microsoft.com/office/drawing/2014/main" id="{00000000-0008-0000-0000-0000E3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12" name="TextBox 3811">
          <a:extLst>
            <a:ext uri="{FF2B5EF4-FFF2-40B4-BE49-F238E27FC236}">
              <a16:creationId xmlns:a16="http://schemas.microsoft.com/office/drawing/2014/main" id="{00000000-0008-0000-0000-0000E4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13" name="TextBox 3812">
          <a:extLst>
            <a:ext uri="{FF2B5EF4-FFF2-40B4-BE49-F238E27FC236}">
              <a16:creationId xmlns:a16="http://schemas.microsoft.com/office/drawing/2014/main" id="{00000000-0008-0000-0000-0000E5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14" name="TextBox 3813">
          <a:extLst>
            <a:ext uri="{FF2B5EF4-FFF2-40B4-BE49-F238E27FC236}">
              <a16:creationId xmlns:a16="http://schemas.microsoft.com/office/drawing/2014/main" id="{00000000-0008-0000-0000-0000E6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15" name="TextBox 3814">
          <a:extLst>
            <a:ext uri="{FF2B5EF4-FFF2-40B4-BE49-F238E27FC236}">
              <a16:creationId xmlns:a16="http://schemas.microsoft.com/office/drawing/2014/main" id="{00000000-0008-0000-0000-0000E70E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3816" name="TextBox 3815">
          <a:extLst>
            <a:ext uri="{FF2B5EF4-FFF2-40B4-BE49-F238E27FC236}">
              <a16:creationId xmlns:a16="http://schemas.microsoft.com/office/drawing/2014/main" id="{00000000-0008-0000-0000-0000E80E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3817" name="TextBox 3816">
          <a:extLst>
            <a:ext uri="{FF2B5EF4-FFF2-40B4-BE49-F238E27FC236}">
              <a16:creationId xmlns:a16="http://schemas.microsoft.com/office/drawing/2014/main" id="{00000000-0008-0000-0000-0000E90E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3818" name="TextBox 3817">
          <a:extLst>
            <a:ext uri="{FF2B5EF4-FFF2-40B4-BE49-F238E27FC236}">
              <a16:creationId xmlns:a16="http://schemas.microsoft.com/office/drawing/2014/main" id="{00000000-0008-0000-0000-0000EA0E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3819" name="TextBox 3818">
          <a:extLst>
            <a:ext uri="{FF2B5EF4-FFF2-40B4-BE49-F238E27FC236}">
              <a16:creationId xmlns:a16="http://schemas.microsoft.com/office/drawing/2014/main" id="{00000000-0008-0000-0000-0000EB0E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20" name="TextBox 3819">
          <a:extLst>
            <a:ext uri="{FF2B5EF4-FFF2-40B4-BE49-F238E27FC236}">
              <a16:creationId xmlns:a16="http://schemas.microsoft.com/office/drawing/2014/main" id="{00000000-0008-0000-0000-0000EC0E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21" name="TextBox 3820">
          <a:extLst>
            <a:ext uri="{FF2B5EF4-FFF2-40B4-BE49-F238E27FC236}">
              <a16:creationId xmlns:a16="http://schemas.microsoft.com/office/drawing/2014/main" id="{00000000-0008-0000-0000-0000ED0E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22" name="TextBox 3821">
          <a:extLst>
            <a:ext uri="{FF2B5EF4-FFF2-40B4-BE49-F238E27FC236}">
              <a16:creationId xmlns:a16="http://schemas.microsoft.com/office/drawing/2014/main" id="{00000000-0008-0000-0000-0000EE0E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23" name="TextBox 3822">
          <a:extLst>
            <a:ext uri="{FF2B5EF4-FFF2-40B4-BE49-F238E27FC236}">
              <a16:creationId xmlns:a16="http://schemas.microsoft.com/office/drawing/2014/main" id="{00000000-0008-0000-0000-0000EF0E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24" name="TextBox 3823">
          <a:extLst>
            <a:ext uri="{FF2B5EF4-FFF2-40B4-BE49-F238E27FC236}">
              <a16:creationId xmlns:a16="http://schemas.microsoft.com/office/drawing/2014/main" id="{00000000-0008-0000-0000-0000F0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25" name="TextBox 3824">
          <a:extLst>
            <a:ext uri="{FF2B5EF4-FFF2-40B4-BE49-F238E27FC236}">
              <a16:creationId xmlns:a16="http://schemas.microsoft.com/office/drawing/2014/main" id="{00000000-0008-0000-0000-0000F1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26" name="TextBox 3825">
          <a:extLst>
            <a:ext uri="{FF2B5EF4-FFF2-40B4-BE49-F238E27FC236}">
              <a16:creationId xmlns:a16="http://schemas.microsoft.com/office/drawing/2014/main" id="{00000000-0008-0000-0000-0000F2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27" name="TextBox 3826">
          <a:extLst>
            <a:ext uri="{FF2B5EF4-FFF2-40B4-BE49-F238E27FC236}">
              <a16:creationId xmlns:a16="http://schemas.microsoft.com/office/drawing/2014/main" id="{00000000-0008-0000-0000-0000F3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28" name="TextBox 3827">
          <a:extLst>
            <a:ext uri="{FF2B5EF4-FFF2-40B4-BE49-F238E27FC236}">
              <a16:creationId xmlns:a16="http://schemas.microsoft.com/office/drawing/2014/main" id="{00000000-0008-0000-0000-0000F4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29" name="TextBox 3828">
          <a:extLst>
            <a:ext uri="{FF2B5EF4-FFF2-40B4-BE49-F238E27FC236}">
              <a16:creationId xmlns:a16="http://schemas.microsoft.com/office/drawing/2014/main" id="{00000000-0008-0000-0000-0000F5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30" name="TextBox 3829">
          <a:extLst>
            <a:ext uri="{FF2B5EF4-FFF2-40B4-BE49-F238E27FC236}">
              <a16:creationId xmlns:a16="http://schemas.microsoft.com/office/drawing/2014/main" id="{00000000-0008-0000-0000-0000F6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31" name="TextBox 3830">
          <a:extLst>
            <a:ext uri="{FF2B5EF4-FFF2-40B4-BE49-F238E27FC236}">
              <a16:creationId xmlns:a16="http://schemas.microsoft.com/office/drawing/2014/main" id="{00000000-0008-0000-0000-0000F7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32" name="TextBox 3831">
          <a:extLst>
            <a:ext uri="{FF2B5EF4-FFF2-40B4-BE49-F238E27FC236}">
              <a16:creationId xmlns:a16="http://schemas.microsoft.com/office/drawing/2014/main" id="{00000000-0008-0000-0000-0000F8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33" name="TextBox 3832">
          <a:extLst>
            <a:ext uri="{FF2B5EF4-FFF2-40B4-BE49-F238E27FC236}">
              <a16:creationId xmlns:a16="http://schemas.microsoft.com/office/drawing/2014/main" id="{00000000-0008-0000-0000-0000F9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34" name="TextBox 3833">
          <a:extLst>
            <a:ext uri="{FF2B5EF4-FFF2-40B4-BE49-F238E27FC236}">
              <a16:creationId xmlns:a16="http://schemas.microsoft.com/office/drawing/2014/main" id="{00000000-0008-0000-0000-0000FA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35" name="TextBox 3834">
          <a:extLst>
            <a:ext uri="{FF2B5EF4-FFF2-40B4-BE49-F238E27FC236}">
              <a16:creationId xmlns:a16="http://schemas.microsoft.com/office/drawing/2014/main" id="{00000000-0008-0000-0000-0000FB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36" name="TextBox 3835">
          <a:extLst>
            <a:ext uri="{FF2B5EF4-FFF2-40B4-BE49-F238E27FC236}">
              <a16:creationId xmlns:a16="http://schemas.microsoft.com/office/drawing/2014/main" id="{00000000-0008-0000-0000-0000FC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37" name="TextBox 3836">
          <a:extLst>
            <a:ext uri="{FF2B5EF4-FFF2-40B4-BE49-F238E27FC236}">
              <a16:creationId xmlns:a16="http://schemas.microsoft.com/office/drawing/2014/main" id="{00000000-0008-0000-0000-0000FD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38" name="TextBox 3837">
          <a:extLst>
            <a:ext uri="{FF2B5EF4-FFF2-40B4-BE49-F238E27FC236}">
              <a16:creationId xmlns:a16="http://schemas.microsoft.com/office/drawing/2014/main" id="{00000000-0008-0000-0000-0000FE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39" name="TextBox 3838">
          <a:extLst>
            <a:ext uri="{FF2B5EF4-FFF2-40B4-BE49-F238E27FC236}">
              <a16:creationId xmlns:a16="http://schemas.microsoft.com/office/drawing/2014/main" id="{00000000-0008-0000-0000-0000FF0E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40" name="TextBox 3839">
          <a:extLst>
            <a:ext uri="{FF2B5EF4-FFF2-40B4-BE49-F238E27FC236}">
              <a16:creationId xmlns:a16="http://schemas.microsoft.com/office/drawing/2014/main" id="{00000000-0008-0000-0000-000000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41" name="TextBox 3840">
          <a:extLst>
            <a:ext uri="{FF2B5EF4-FFF2-40B4-BE49-F238E27FC236}">
              <a16:creationId xmlns:a16="http://schemas.microsoft.com/office/drawing/2014/main" id="{00000000-0008-0000-0000-000001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42" name="TextBox 3841">
          <a:extLst>
            <a:ext uri="{FF2B5EF4-FFF2-40B4-BE49-F238E27FC236}">
              <a16:creationId xmlns:a16="http://schemas.microsoft.com/office/drawing/2014/main" id="{00000000-0008-0000-0000-000002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43" name="TextBox 3842">
          <a:extLst>
            <a:ext uri="{FF2B5EF4-FFF2-40B4-BE49-F238E27FC236}">
              <a16:creationId xmlns:a16="http://schemas.microsoft.com/office/drawing/2014/main" id="{00000000-0008-0000-0000-000003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44" name="TextBox 3843">
          <a:extLst>
            <a:ext uri="{FF2B5EF4-FFF2-40B4-BE49-F238E27FC236}">
              <a16:creationId xmlns:a16="http://schemas.microsoft.com/office/drawing/2014/main" id="{00000000-0008-0000-0000-000004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45" name="TextBox 3844">
          <a:extLst>
            <a:ext uri="{FF2B5EF4-FFF2-40B4-BE49-F238E27FC236}">
              <a16:creationId xmlns:a16="http://schemas.microsoft.com/office/drawing/2014/main" id="{00000000-0008-0000-0000-000005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46" name="TextBox 3845">
          <a:extLst>
            <a:ext uri="{FF2B5EF4-FFF2-40B4-BE49-F238E27FC236}">
              <a16:creationId xmlns:a16="http://schemas.microsoft.com/office/drawing/2014/main" id="{00000000-0008-0000-0000-000006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47" name="TextBox 3846">
          <a:extLst>
            <a:ext uri="{FF2B5EF4-FFF2-40B4-BE49-F238E27FC236}">
              <a16:creationId xmlns:a16="http://schemas.microsoft.com/office/drawing/2014/main" id="{00000000-0008-0000-0000-000007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48" name="TextBox 3847">
          <a:extLst>
            <a:ext uri="{FF2B5EF4-FFF2-40B4-BE49-F238E27FC236}">
              <a16:creationId xmlns:a16="http://schemas.microsoft.com/office/drawing/2014/main" id="{00000000-0008-0000-0000-000008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49" name="TextBox 3848">
          <a:extLst>
            <a:ext uri="{FF2B5EF4-FFF2-40B4-BE49-F238E27FC236}">
              <a16:creationId xmlns:a16="http://schemas.microsoft.com/office/drawing/2014/main" id="{00000000-0008-0000-0000-000009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50" name="TextBox 3849">
          <a:extLst>
            <a:ext uri="{FF2B5EF4-FFF2-40B4-BE49-F238E27FC236}">
              <a16:creationId xmlns:a16="http://schemas.microsoft.com/office/drawing/2014/main" id="{00000000-0008-0000-0000-00000A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51" name="TextBox 3850">
          <a:extLst>
            <a:ext uri="{FF2B5EF4-FFF2-40B4-BE49-F238E27FC236}">
              <a16:creationId xmlns:a16="http://schemas.microsoft.com/office/drawing/2014/main" id="{00000000-0008-0000-0000-00000B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52" name="TextBox 3851">
          <a:extLst>
            <a:ext uri="{FF2B5EF4-FFF2-40B4-BE49-F238E27FC236}">
              <a16:creationId xmlns:a16="http://schemas.microsoft.com/office/drawing/2014/main" id="{00000000-0008-0000-0000-00000C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53" name="TextBox 3852">
          <a:extLst>
            <a:ext uri="{FF2B5EF4-FFF2-40B4-BE49-F238E27FC236}">
              <a16:creationId xmlns:a16="http://schemas.microsoft.com/office/drawing/2014/main" id="{00000000-0008-0000-0000-00000D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54" name="TextBox 3853">
          <a:extLst>
            <a:ext uri="{FF2B5EF4-FFF2-40B4-BE49-F238E27FC236}">
              <a16:creationId xmlns:a16="http://schemas.microsoft.com/office/drawing/2014/main" id="{00000000-0008-0000-0000-00000E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55" name="TextBox 3854">
          <a:extLst>
            <a:ext uri="{FF2B5EF4-FFF2-40B4-BE49-F238E27FC236}">
              <a16:creationId xmlns:a16="http://schemas.microsoft.com/office/drawing/2014/main" id="{00000000-0008-0000-0000-00000F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56" name="TextBox 3855">
          <a:extLst>
            <a:ext uri="{FF2B5EF4-FFF2-40B4-BE49-F238E27FC236}">
              <a16:creationId xmlns:a16="http://schemas.microsoft.com/office/drawing/2014/main" id="{00000000-0008-0000-0000-000010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57" name="TextBox 3856">
          <a:extLst>
            <a:ext uri="{FF2B5EF4-FFF2-40B4-BE49-F238E27FC236}">
              <a16:creationId xmlns:a16="http://schemas.microsoft.com/office/drawing/2014/main" id="{00000000-0008-0000-0000-000011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58" name="TextBox 3857">
          <a:extLst>
            <a:ext uri="{FF2B5EF4-FFF2-40B4-BE49-F238E27FC236}">
              <a16:creationId xmlns:a16="http://schemas.microsoft.com/office/drawing/2014/main" id="{00000000-0008-0000-0000-000012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59" name="TextBox 3858">
          <a:extLst>
            <a:ext uri="{FF2B5EF4-FFF2-40B4-BE49-F238E27FC236}">
              <a16:creationId xmlns:a16="http://schemas.microsoft.com/office/drawing/2014/main" id="{00000000-0008-0000-0000-000013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60" name="TextBox 3859">
          <a:extLst>
            <a:ext uri="{FF2B5EF4-FFF2-40B4-BE49-F238E27FC236}">
              <a16:creationId xmlns:a16="http://schemas.microsoft.com/office/drawing/2014/main" id="{00000000-0008-0000-0000-000014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61" name="TextBox 3860">
          <a:extLst>
            <a:ext uri="{FF2B5EF4-FFF2-40B4-BE49-F238E27FC236}">
              <a16:creationId xmlns:a16="http://schemas.microsoft.com/office/drawing/2014/main" id="{00000000-0008-0000-0000-000015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62" name="TextBox 3861">
          <a:extLst>
            <a:ext uri="{FF2B5EF4-FFF2-40B4-BE49-F238E27FC236}">
              <a16:creationId xmlns:a16="http://schemas.microsoft.com/office/drawing/2014/main" id="{00000000-0008-0000-0000-000016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63" name="TextBox 3862">
          <a:extLst>
            <a:ext uri="{FF2B5EF4-FFF2-40B4-BE49-F238E27FC236}">
              <a16:creationId xmlns:a16="http://schemas.microsoft.com/office/drawing/2014/main" id="{00000000-0008-0000-0000-000017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64" name="TextBox 3863">
          <a:extLst>
            <a:ext uri="{FF2B5EF4-FFF2-40B4-BE49-F238E27FC236}">
              <a16:creationId xmlns:a16="http://schemas.microsoft.com/office/drawing/2014/main" id="{00000000-0008-0000-0000-000018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65" name="TextBox 3864">
          <a:extLst>
            <a:ext uri="{FF2B5EF4-FFF2-40B4-BE49-F238E27FC236}">
              <a16:creationId xmlns:a16="http://schemas.microsoft.com/office/drawing/2014/main" id="{00000000-0008-0000-0000-000019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66" name="TextBox 3865">
          <a:extLst>
            <a:ext uri="{FF2B5EF4-FFF2-40B4-BE49-F238E27FC236}">
              <a16:creationId xmlns:a16="http://schemas.microsoft.com/office/drawing/2014/main" id="{00000000-0008-0000-0000-00001A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3867" name="TextBox 3866">
          <a:extLst>
            <a:ext uri="{FF2B5EF4-FFF2-40B4-BE49-F238E27FC236}">
              <a16:creationId xmlns:a16="http://schemas.microsoft.com/office/drawing/2014/main" id="{00000000-0008-0000-0000-00001B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68" name="TextBox 3867">
          <a:extLst>
            <a:ext uri="{FF2B5EF4-FFF2-40B4-BE49-F238E27FC236}">
              <a16:creationId xmlns:a16="http://schemas.microsoft.com/office/drawing/2014/main" id="{00000000-0008-0000-0000-00001C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69" name="TextBox 3868">
          <a:extLst>
            <a:ext uri="{FF2B5EF4-FFF2-40B4-BE49-F238E27FC236}">
              <a16:creationId xmlns:a16="http://schemas.microsoft.com/office/drawing/2014/main" id="{00000000-0008-0000-0000-00001D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70" name="TextBox 3869">
          <a:extLst>
            <a:ext uri="{FF2B5EF4-FFF2-40B4-BE49-F238E27FC236}">
              <a16:creationId xmlns:a16="http://schemas.microsoft.com/office/drawing/2014/main" id="{00000000-0008-0000-0000-00001E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71" name="TextBox 3870">
          <a:extLst>
            <a:ext uri="{FF2B5EF4-FFF2-40B4-BE49-F238E27FC236}">
              <a16:creationId xmlns:a16="http://schemas.microsoft.com/office/drawing/2014/main" id="{00000000-0008-0000-0000-00001F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72" name="TextBox 3871">
          <a:extLst>
            <a:ext uri="{FF2B5EF4-FFF2-40B4-BE49-F238E27FC236}">
              <a16:creationId xmlns:a16="http://schemas.microsoft.com/office/drawing/2014/main" id="{00000000-0008-0000-0000-000020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73" name="TextBox 3872">
          <a:extLst>
            <a:ext uri="{FF2B5EF4-FFF2-40B4-BE49-F238E27FC236}">
              <a16:creationId xmlns:a16="http://schemas.microsoft.com/office/drawing/2014/main" id="{00000000-0008-0000-0000-000021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74" name="TextBox 3873">
          <a:extLst>
            <a:ext uri="{FF2B5EF4-FFF2-40B4-BE49-F238E27FC236}">
              <a16:creationId xmlns:a16="http://schemas.microsoft.com/office/drawing/2014/main" id="{00000000-0008-0000-0000-000022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75" name="TextBox 3874">
          <a:extLst>
            <a:ext uri="{FF2B5EF4-FFF2-40B4-BE49-F238E27FC236}">
              <a16:creationId xmlns:a16="http://schemas.microsoft.com/office/drawing/2014/main" id="{00000000-0008-0000-0000-000023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76" name="TextBox 3875">
          <a:extLst>
            <a:ext uri="{FF2B5EF4-FFF2-40B4-BE49-F238E27FC236}">
              <a16:creationId xmlns:a16="http://schemas.microsoft.com/office/drawing/2014/main" id="{00000000-0008-0000-0000-000024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77" name="TextBox 3876">
          <a:extLst>
            <a:ext uri="{FF2B5EF4-FFF2-40B4-BE49-F238E27FC236}">
              <a16:creationId xmlns:a16="http://schemas.microsoft.com/office/drawing/2014/main" id="{00000000-0008-0000-0000-000025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78" name="TextBox 3877">
          <a:extLst>
            <a:ext uri="{FF2B5EF4-FFF2-40B4-BE49-F238E27FC236}">
              <a16:creationId xmlns:a16="http://schemas.microsoft.com/office/drawing/2014/main" id="{00000000-0008-0000-0000-000026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79" name="TextBox 3878">
          <a:extLst>
            <a:ext uri="{FF2B5EF4-FFF2-40B4-BE49-F238E27FC236}">
              <a16:creationId xmlns:a16="http://schemas.microsoft.com/office/drawing/2014/main" id="{00000000-0008-0000-0000-000027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80" name="TextBox 3879">
          <a:extLst>
            <a:ext uri="{FF2B5EF4-FFF2-40B4-BE49-F238E27FC236}">
              <a16:creationId xmlns:a16="http://schemas.microsoft.com/office/drawing/2014/main" id="{00000000-0008-0000-0000-000028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81" name="TextBox 3880">
          <a:extLst>
            <a:ext uri="{FF2B5EF4-FFF2-40B4-BE49-F238E27FC236}">
              <a16:creationId xmlns:a16="http://schemas.microsoft.com/office/drawing/2014/main" id="{00000000-0008-0000-0000-000029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82" name="TextBox 3881">
          <a:extLst>
            <a:ext uri="{FF2B5EF4-FFF2-40B4-BE49-F238E27FC236}">
              <a16:creationId xmlns:a16="http://schemas.microsoft.com/office/drawing/2014/main" id="{00000000-0008-0000-0000-00002A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883" name="TextBox 3882">
          <a:extLst>
            <a:ext uri="{FF2B5EF4-FFF2-40B4-BE49-F238E27FC236}">
              <a16:creationId xmlns:a16="http://schemas.microsoft.com/office/drawing/2014/main" id="{00000000-0008-0000-0000-00002B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84" name="TextBox 3883">
          <a:extLst>
            <a:ext uri="{FF2B5EF4-FFF2-40B4-BE49-F238E27FC236}">
              <a16:creationId xmlns:a16="http://schemas.microsoft.com/office/drawing/2014/main" id="{00000000-0008-0000-0000-00002C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85" name="TextBox 3884">
          <a:extLst>
            <a:ext uri="{FF2B5EF4-FFF2-40B4-BE49-F238E27FC236}">
              <a16:creationId xmlns:a16="http://schemas.microsoft.com/office/drawing/2014/main" id="{00000000-0008-0000-0000-00002D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86" name="TextBox 3885">
          <a:extLst>
            <a:ext uri="{FF2B5EF4-FFF2-40B4-BE49-F238E27FC236}">
              <a16:creationId xmlns:a16="http://schemas.microsoft.com/office/drawing/2014/main" id="{00000000-0008-0000-0000-00002E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87" name="TextBox 3886">
          <a:extLst>
            <a:ext uri="{FF2B5EF4-FFF2-40B4-BE49-F238E27FC236}">
              <a16:creationId xmlns:a16="http://schemas.microsoft.com/office/drawing/2014/main" id="{00000000-0008-0000-0000-00002F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88" name="TextBox 3887">
          <a:extLst>
            <a:ext uri="{FF2B5EF4-FFF2-40B4-BE49-F238E27FC236}">
              <a16:creationId xmlns:a16="http://schemas.microsoft.com/office/drawing/2014/main" id="{00000000-0008-0000-0000-000030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89" name="TextBox 3888">
          <a:extLst>
            <a:ext uri="{FF2B5EF4-FFF2-40B4-BE49-F238E27FC236}">
              <a16:creationId xmlns:a16="http://schemas.microsoft.com/office/drawing/2014/main" id="{00000000-0008-0000-0000-000031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890" name="TextBox 3889">
          <a:extLst>
            <a:ext uri="{FF2B5EF4-FFF2-40B4-BE49-F238E27FC236}">
              <a16:creationId xmlns:a16="http://schemas.microsoft.com/office/drawing/2014/main" id="{00000000-0008-0000-0000-0000320F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3891" name="TextBox 3890">
          <a:extLst>
            <a:ext uri="{FF2B5EF4-FFF2-40B4-BE49-F238E27FC236}">
              <a16:creationId xmlns:a16="http://schemas.microsoft.com/office/drawing/2014/main" id="{00000000-0008-0000-0000-0000330F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92" name="TextBox 3891">
          <a:extLst>
            <a:ext uri="{FF2B5EF4-FFF2-40B4-BE49-F238E27FC236}">
              <a16:creationId xmlns:a16="http://schemas.microsoft.com/office/drawing/2014/main" id="{00000000-0008-0000-0000-000034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93" name="TextBox 3892">
          <a:extLst>
            <a:ext uri="{FF2B5EF4-FFF2-40B4-BE49-F238E27FC236}">
              <a16:creationId xmlns:a16="http://schemas.microsoft.com/office/drawing/2014/main" id="{00000000-0008-0000-0000-000035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94" name="TextBox 3893">
          <a:extLst>
            <a:ext uri="{FF2B5EF4-FFF2-40B4-BE49-F238E27FC236}">
              <a16:creationId xmlns:a16="http://schemas.microsoft.com/office/drawing/2014/main" id="{00000000-0008-0000-0000-000036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95" name="TextBox 3894">
          <a:extLst>
            <a:ext uri="{FF2B5EF4-FFF2-40B4-BE49-F238E27FC236}">
              <a16:creationId xmlns:a16="http://schemas.microsoft.com/office/drawing/2014/main" id="{00000000-0008-0000-0000-000037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96" name="TextBox 3895">
          <a:extLst>
            <a:ext uri="{FF2B5EF4-FFF2-40B4-BE49-F238E27FC236}">
              <a16:creationId xmlns:a16="http://schemas.microsoft.com/office/drawing/2014/main" id="{00000000-0008-0000-0000-000038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97" name="TextBox 3896">
          <a:extLst>
            <a:ext uri="{FF2B5EF4-FFF2-40B4-BE49-F238E27FC236}">
              <a16:creationId xmlns:a16="http://schemas.microsoft.com/office/drawing/2014/main" id="{00000000-0008-0000-0000-000039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98" name="TextBox 3897">
          <a:extLst>
            <a:ext uri="{FF2B5EF4-FFF2-40B4-BE49-F238E27FC236}">
              <a16:creationId xmlns:a16="http://schemas.microsoft.com/office/drawing/2014/main" id="{00000000-0008-0000-0000-00003A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899" name="TextBox 3898">
          <a:extLst>
            <a:ext uri="{FF2B5EF4-FFF2-40B4-BE49-F238E27FC236}">
              <a16:creationId xmlns:a16="http://schemas.microsoft.com/office/drawing/2014/main" id="{00000000-0008-0000-0000-00003B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00" name="TextBox 3899">
          <a:extLst>
            <a:ext uri="{FF2B5EF4-FFF2-40B4-BE49-F238E27FC236}">
              <a16:creationId xmlns:a16="http://schemas.microsoft.com/office/drawing/2014/main" id="{00000000-0008-0000-0000-00003C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01" name="TextBox 3900">
          <a:extLst>
            <a:ext uri="{FF2B5EF4-FFF2-40B4-BE49-F238E27FC236}">
              <a16:creationId xmlns:a16="http://schemas.microsoft.com/office/drawing/2014/main" id="{00000000-0008-0000-0000-00003D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02" name="TextBox 3901">
          <a:extLst>
            <a:ext uri="{FF2B5EF4-FFF2-40B4-BE49-F238E27FC236}">
              <a16:creationId xmlns:a16="http://schemas.microsoft.com/office/drawing/2014/main" id="{00000000-0008-0000-0000-00003E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03" name="TextBox 3902">
          <a:extLst>
            <a:ext uri="{FF2B5EF4-FFF2-40B4-BE49-F238E27FC236}">
              <a16:creationId xmlns:a16="http://schemas.microsoft.com/office/drawing/2014/main" id="{00000000-0008-0000-0000-00003F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04" name="TextBox 3903">
          <a:extLst>
            <a:ext uri="{FF2B5EF4-FFF2-40B4-BE49-F238E27FC236}">
              <a16:creationId xmlns:a16="http://schemas.microsoft.com/office/drawing/2014/main" id="{00000000-0008-0000-0000-000040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05" name="TextBox 3904">
          <a:extLst>
            <a:ext uri="{FF2B5EF4-FFF2-40B4-BE49-F238E27FC236}">
              <a16:creationId xmlns:a16="http://schemas.microsoft.com/office/drawing/2014/main" id="{00000000-0008-0000-0000-000041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06" name="TextBox 3905">
          <a:extLst>
            <a:ext uri="{FF2B5EF4-FFF2-40B4-BE49-F238E27FC236}">
              <a16:creationId xmlns:a16="http://schemas.microsoft.com/office/drawing/2014/main" id="{00000000-0008-0000-0000-000042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07" name="TextBox 3906">
          <a:extLst>
            <a:ext uri="{FF2B5EF4-FFF2-40B4-BE49-F238E27FC236}">
              <a16:creationId xmlns:a16="http://schemas.microsoft.com/office/drawing/2014/main" id="{00000000-0008-0000-0000-000043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08" name="TextBox 3907">
          <a:extLst>
            <a:ext uri="{FF2B5EF4-FFF2-40B4-BE49-F238E27FC236}">
              <a16:creationId xmlns:a16="http://schemas.microsoft.com/office/drawing/2014/main" id="{00000000-0008-0000-0000-000044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09" name="TextBox 3908">
          <a:extLst>
            <a:ext uri="{FF2B5EF4-FFF2-40B4-BE49-F238E27FC236}">
              <a16:creationId xmlns:a16="http://schemas.microsoft.com/office/drawing/2014/main" id="{00000000-0008-0000-0000-000045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10" name="TextBox 3909">
          <a:extLst>
            <a:ext uri="{FF2B5EF4-FFF2-40B4-BE49-F238E27FC236}">
              <a16:creationId xmlns:a16="http://schemas.microsoft.com/office/drawing/2014/main" id="{00000000-0008-0000-0000-000046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11" name="TextBox 3910">
          <a:extLst>
            <a:ext uri="{FF2B5EF4-FFF2-40B4-BE49-F238E27FC236}">
              <a16:creationId xmlns:a16="http://schemas.microsoft.com/office/drawing/2014/main" id="{00000000-0008-0000-0000-000047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12" name="TextBox 3911">
          <a:extLst>
            <a:ext uri="{FF2B5EF4-FFF2-40B4-BE49-F238E27FC236}">
              <a16:creationId xmlns:a16="http://schemas.microsoft.com/office/drawing/2014/main" id="{00000000-0008-0000-0000-000048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13" name="TextBox 3912">
          <a:extLst>
            <a:ext uri="{FF2B5EF4-FFF2-40B4-BE49-F238E27FC236}">
              <a16:creationId xmlns:a16="http://schemas.microsoft.com/office/drawing/2014/main" id="{00000000-0008-0000-0000-000049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14" name="TextBox 3913">
          <a:extLst>
            <a:ext uri="{FF2B5EF4-FFF2-40B4-BE49-F238E27FC236}">
              <a16:creationId xmlns:a16="http://schemas.microsoft.com/office/drawing/2014/main" id="{00000000-0008-0000-0000-00004A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15" name="TextBox 3914">
          <a:extLst>
            <a:ext uri="{FF2B5EF4-FFF2-40B4-BE49-F238E27FC236}">
              <a16:creationId xmlns:a16="http://schemas.microsoft.com/office/drawing/2014/main" id="{00000000-0008-0000-0000-00004B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16" name="TextBox 3915">
          <a:extLst>
            <a:ext uri="{FF2B5EF4-FFF2-40B4-BE49-F238E27FC236}">
              <a16:creationId xmlns:a16="http://schemas.microsoft.com/office/drawing/2014/main" id="{00000000-0008-0000-0000-00004C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17" name="TextBox 3916">
          <a:extLst>
            <a:ext uri="{FF2B5EF4-FFF2-40B4-BE49-F238E27FC236}">
              <a16:creationId xmlns:a16="http://schemas.microsoft.com/office/drawing/2014/main" id="{00000000-0008-0000-0000-00004D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18" name="TextBox 3917">
          <a:extLst>
            <a:ext uri="{FF2B5EF4-FFF2-40B4-BE49-F238E27FC236}">
              <a16:creationId xmlns:a16="http://schemas.microsoft.com/office/drawing/2014/main" id="{00000000-0008-0000-0000-00004E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19" name="TextBox 3918">
          <a:extLst>
            <a:ext uri="{FF2B5EF4-FFF2-40B4-BE49-F238E27FC236}">
              <a16:creationId xmlns:a16="http://schemas.microsoft.com/office/drawing/2014/main" id="{00000000-0008-0000-0000-00004F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20" name="TextBox 3919">
          <a:extLst>
            <a:ext uri="{FF2B5EF4-FFF2-40B4-BE49-F238E27FC236}">
              <a16:creationId xmlns:a16="http://schemas.microsoft.com/office/drawing/2014/main" id="{00000000-0008-0000-0000-000050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21" name="TextBox 3920">
          <a:extLst>
            <a:ext uri="{FF2B5EF4-FFF2-40B4-BE49-F238E27FC236}">
              <a16:creationId xmlns:a16="http://schemas.microsoft.com/office/drawing/2014/main" id="{00000000-0008-0000-0000-000051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22" name="TextBox 3921">
          <a:extLst>
            <a:ext uri="{FF2B5EF4-FFF2-40B4-BE49-F238E27FC236}">
              <a16:creationId xmlns:a16="http://schemas.microsoft.com/office/drawing/2014/main" id="{00000000-0008-0000-0000-000052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23" name="TextBox 3922">
          <a:extLst>
            <a:ext uri="{FF2B5EF4-FFF2-40B4-BE49-F238E27FC236}">
              <a16:creationId xmlns:a16="http://schemas.microsoft.com/office/drawing/2014/main" id="{00000000-0008-0000-0000-000053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24" name="TextBox 3923">
          <a:extLst>
            <a:ext uri="{FF2B5EF4-FFF2-40B4-BE49-F238E27FC236}">
              <a16:creationId xmlns:a16="http://schemas.microsoft.com/office/drawing/2014/main" id="{00000000-0008-0000-0000-000054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25" name="TextBox 3924">
          <a:extLst>
            <a:ext uri="{FF2B5EF4-FFF2-40B4-BE49-F238E27FC236}">
              <a16:creationId xmlns:a16="http://schemas.microsoft.com/office/drawing/2014/main" id="{00000000-0008-0000-0000-000055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26" name="TextBox 3925">
          <a:extLst>
            <a:ext uri="{FF2B5EF4-FFF2-40B4-BE49-F238E27FC236}">
              <a16:creationId xmlns:a16="http://schemas.microsoft.com/office/drawing/2014/main" id="{00000000-0008-0000-0000-000056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27" name="TextBox 3926">
          <a:extLst>
            <a:ext uri="{FF2B5EF4-FFF2-40B4-BE49-F238E27FC236}">
              <a16:creationId xmlns:a16="http://schemas.microsoft.com/office/drawing/2014/main" id="{00000000-0008-0000-0000-000057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28" name="TextBox 3927">
          <a:extLst>
            <a:ext uri="{FF2B5EF4-FFF2-40B4-BE49-F238E27FC236}">
              <a16:creationId xmlns:a16="http://schemas.microsoft.com/office/drawing/2014/main" id="{00000000-0008-0000-0000-000058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29" name="TextBox 3928">
          <a:extLst>
            <a:ext uri="{FF2B5EF4-FFF2-40B4-BE49-F238E27FC236}">
              <a16:creationId xmlns:a16="http://schemas.microsoft.com/office/drawing/2014/main" id="{00000000-0008-0000-0000-000059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30" name="TextBox 3929">
          <a:extLst>
            <a:ext uri="{FF2B5EF4-FFF2-40B4-BE49-F238E27FC236}">
              <a16:creationId xmlns:a16="http://schemas.microsoft.com/office/drawing/2014/main" id="{00000000-0008-0000-0000-00005A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31" name="TextBox 3930">
          <a:extLst>
            <a:ext uri="{FF2B5EF4-FFF2-40B4-BE49-F238E27FC236}">
              <a16:creationId xmlns:a16="http://schemas.microsoft.com/office/drawing/2014/main" id="{00000000-0008-0000-0000-00005B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32" name="TextBox 3931">
          <a:extLst>
            <a:ext uri="{FF2B5EF4-FFF2-40B4-BE49-F238E27FC236}">
              <a16:creationId xmlns:a16="http://schemas.microsoft.com/office/drawing/2014/main" id="{00000000-0008-0000-0000-00005C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33" name="TextBox 3932">
          <a:extLst>
            <a:ext uri="{FF2B5EF4-FFF2-40B4-BE49-F238E27FC236}">
              <a16:creationId xmlns:a16="http://schemas.microsoft.com/office/drawing/2014/main" id="{00000000-0008-0000-0000-00005D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34" name="TextBox 3933">
          <a:extLst>
            <a:ext uri="{FF2B5EF4-FFF2-40B4-BE49-F238E27FC236}">
              <a16:creationId xmlns:a16="http://schemas.microsoft.com/office/drawing/2014/main" id="{00000000-0008-0000-0000-00005E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35" name="TextBox 3934">
          <a:extLst>
            <a:ext uri="{FF2B5EF4-FFF2-40B4-BE49-F238E27FC236}">
              <a16:creationId xmlns:a16="http://schemas.microsoft.com/office/drawing/2014/main" id="{00000000-0008-0000-0000-00005F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36" name="TextBox 3935">
          <a:extLst>
            <a:ext uri="{FF2B5EF4-FFF2-40B4-BE49-F238E27FC236}">
              <a16:creationId xmlns:a16="http://schemas.microsoft.com/office/drawing/2014/main" id="{00000000-0008-0000-0000-000060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37" name="TextBox 3936">
          <a:extLst>
            <a:ext uri="{FF2B5EF4-FFF2-40B4-BE49-F238E27FC236}">
              <a16:creationId xmlns:a16="http://schemas.microsoft.com/office/drawing/2014/main" id="{00000000-0008-0000-0000-000061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38" name="TextBox 3937">
          <a:extLst>
            <a:ext uri="{FF2B5EF4-FFF2-40B4-BE49-F238E27FC236}">
              <a16:creationId xmlns:a16="http://schemas.microsoft.com/office/drawing/2014/main" id="{00000000-0008-0000-0000-000062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39" name="TextBox 3938">
          <a:extLst>
            <a:ext uri="{FF2B5EF4-FFF2-40B4-BE49-F238E27FC236}">
              <a16:creationId xmlns:a16="http://schemas.microsoft.com/office/drawing/2014/main" id="{00000000-0008-0000-0000-000063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40" name="TextBox 3939">
          <a:extLst>
            <a:ext uri="{FF2B5EF4-FFF2-40B4-BE49-F238E27FC236}">
              <a16:creationId xmlns:a16="http://schemas.microsoft.com/office/drawing/2014/main" id="{00000000-0008-0000-0000-000064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41" name="TextBox 3940">
          <a:extLst>
            <a:ext uri="{FF2B5EF4-FFF2-40B4-BE49-F238E27FC236}">
              <a16:creationId xmlns:a16="http://schemas.microsoft.com/office/drawing/2014/main" id="{00000000-0008-0000-0000-000065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42" name="TextBox 3941">
          <a:extLst>
            <a:ext uri="{FF2B5EF4-FFF2-40B4-BE49-F238E27FC236}">
              <a16:creationId xmlns:a16="http://schemas.microsoft.com/office/drawing/2014/main" id="{00000000-0008-0000-0000-000066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43" name="TextBox 3942">
          <a:extLst>
            <a:ext uri="{FF2B5EF4-FFF2-40B4-BE49-F238E27FC236}">
              <a16:creationId xmlns:a16="http://schemas.microsoft.com/office/drawing/2014/main" id="{00000000-0008-0000-0000-000067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44" name="TextBox 3943">
          <a:extLst>
            <a:ext uri="{FF2B5EF4-FFF2-40B4-BE49-F238E27FC236}">
              <a16:creationId xmlns:a16="http://schemas.microsoft.com/office/drawing/2014/main" id="{00000000-0008-0000-0000-000068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45" name="TextBox 3944">
          <a:extLst>
            <a:ext uri="{FF2B5EF4-FFF2-40B4-BE49-F238E27FC236}">
              <a16:creationId xmlns:a16="http://schemas.microsoft.com/office/drawing/2014/main" id="{00000000-0008-0000-0000-000069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46" name="TextBox 3945">
          <a:extLst>
            <a:ext uri="{FF2B5EF4-FFF2-40B4-BE49-F238E27FC236}">
              <a16:creationId xmlns:a16="http://schemas.microsoft.com/office/drawing/2014/main" id="{00000000-0008-0000-0000-00006A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47" name="TextBox 3946">
          <a:extLst>
            <a:ext uri="{FF2B5EF4-FFF2-40B4-BE49-F238E27FC236}">
              <a16:creationId xmlns:a16="http://schemas.microsoft.com/office/drawing/2014/main" id="{00000000-0008-0000-0000-00006B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48" name="TextBox 3947">
          <a:extLst>
            <a:ext uri="{FF2B5EF4-FFF2-40B4-BE49-F238E27FC236}">
              <a16:creationId xmlns:a16="http://schemas.microsoft.com/office/drawing/2014/main" id="{00000000-0008-0000-0000-00006C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49" name="TextBox 3948">
          <a:extLst>
            <a:ext uri="{FF2B5EF4-FFF2-40B4-BE49-F238E27FC236}">
              <a16:creationId xmlns:a16="http://schemas.microsoft.com/office/drawing/2014/main" id="{00000000-0008-0000-0000-00006D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50" name="TextBox 3949">
          <a:extLst>
            <a:ext uri="{FF2B5EF4-FFF2-40B4-BE49-F238E27FC236}">
              <a16:creationId xmlns:a16="http://schemas.microsoft.com/office/drawing/2014/main" id="{00000000-0008-0000-0000-00006E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51" name="TextBox 3950">
          <a:extLst>
            <a:ext uri="{FF2B5EF4-FFF2-40B4-BE49-F238E27FC236}">
              <a16:creationId xmlns:a16="http://schemas.microsoft.com/office/drawing/2014/main" id="{00000000-0008-0000-0000-00006F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52" name="TextBox 3951">
          <a:extLst>
            <a:ext uri="{FF2B5EF4-FFF2-40B4-BE49-F238E27FC236}">
              <a16:creationId xmlns:a16="http://schemas.microsoft.com/office/drawing/2014/main" id="{00000000-0008-0000-0000-000070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53" name="TextBox 3952">
          <a:extLst>
            <a:ext uri="{FF2B5EF4-FFF2-40B4-BE49-F238E27FC236}">
              <a16:creationId xmlns:a16="http://schemas.microsoft.com/office/drawing/2014/main" id="{00000000-0008-0000-0000-000071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54" name="TextBox 3953">
          <a:extLst>
            <a:ext uri="{FF2B5EF4-FFF2-40B4-BE49-F238E27FC236}">
              <a16:creationId xmlns:a16="http://schemas.microsoft.com/office/drawing/2014/main" id="{00000000-0008-0000-0000-000072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55" name="TextBox 3954">
          <a:extLst>
            <a:ext uri="{FF2B5EF4-FFF2-40B4-BE49-F238E27FC236}">
              <a16:creationId xmlns:a16="http://schemas.microsoft.com/office/drawing/2014/main" id="{00000000-0008-0000-0000-000073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56" name="TextBox 3955">
          <a:extLst>
            <a:ext uri="{FF2B5EF4-FFF2-40B4-BE49-F238E27FC236}">
              <a16:creationId xmlns:a16="http://schemas.microsoft.com/office/drawing/2014/main" id="{00000000-0008-0000-0000-000074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57" name="TextBox 3956">
          <a:extLst>
            <a:ext uri="{FF2B5EF4-FFF2-40B4-BE49-F238E27FC236}">
              <a16:creationId xmlns:a16="http://schemas.microsoft.com/office/drawing/2014/main" id="{00000000-0008-0000-0000-000075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58" name="TextBox 3957">
          <a:extLst>
            <a:ext uri="{FF2B5EF4-FFF2-40B4-BE49-F238E27FC236}">
              <a16:creationId xmlns:a16="http://schemas.microsoft.com/office/drawing/2014/main" id="{00000000-0008-0000-0000-000076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59" name="TextBox 3958">
          <a:extLst>
            <a:ext uri="{FF2B5EF4-FFF2-40B4-BE49-F238E27FC236}">
              <a16:creationId xmlns:a16="http://schemas.microsoft.com/office/drawing/2014/main" id="{00000000-0008-0000-0000-000077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60" name="TextBox 3959">
          <a:extLst>
            <a:ext uri="{FF2B5EF4-FFF2-40B4-BE49-F238E27FC236}">
              <a16:creationId xmlns:a16="http://schemas.microsoft.com/office/drawing/2014/main" id="{00000000-0008-0000-0000-000078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61" name="TextBox 3960">
          <a:extLst>
            <a:ext uri="{FF2B5EF4-FFF2-40B4-BE49-F238E27FC236}">
              <a16:creationId xmlns:a16="http://schemas.microsoft.com/office/drawing/2014/main" id="{00000000-0008-0000-0000-000079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62" name="TextBox 3961">
          <a:extLst>
            <a:ext uri="{FF2B5EF4-FFF2-40B4-BE49-F238E27FC236}">
              <a16:creationId xmlns:a16="http://schemas.microsoft.com/office/drawing/2014/main" id="{00000000-0008-0000-0000-00007A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63" name="TextBox 3962">
          <a:extLst>
            <a:ext uri="{FF2B5EF4-FFF2-40B4-BE49-F238E27FC236}">
              <a16:creationId xmlns:a16="http://schemas.microsoft.com/office/drawing/2014/main" id="{00000000-0008-0000-0000-00007B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64" name="TextBox 3963">
          <a:extLst>
            <a:ext uri="{FF2B5EF4-FFF2-40B4-BE49-F238E27FC236}">
              <a16:creationId xmlns:a16="http://schemas.microsoft.com/office/drawing/2014/main" id="{00000000-0008-0000-0000-00007C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65" name="TextBox 3964">
          <a:extLst>
            <a:ext uri="{FF2B5EF4-FFF2-40B4-BE49-F238E27FC236}">
              <a16:creationId xmlns:a16="http://schemas.microsoft.com/office/drawing/2014/main" id="{00000000-0008-0000-0000-00007D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66" name="TextBox 3965">
          <a:extLst>
            <a:ext uri="{FF2B5EF4-FFF2-40B4-BE49-F238E27FC236}">
              <a16:creationId xmlns:a16="http://schemas.microsoft.com/office/drawing/2014/main" id="{00000000-0008-0000-0000-00007E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3967" name="TextBox 3966">
          <a:extLst>
            <a:ext uri="{FF2B5EF4-FFF2-40B4-BE49-F238E27FC236}">
              <a16:creationId xmlns:a16="http://schemas.microsoft.com/office/drawing/2014/main" id="{00000000-0008-0000-0000-00007F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68" name="TextBox 3967">
          <a:extLst>
            <a:ext uri="{FF2B5EF4-FFF2-40B4-BE49-F238E27FC236}">
              <a16:creationId xmlns:a16="http://schemas.microsoft.com/office/drawing/2014/main" id="{00000000-0008-0000-0000-000080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69" name="TextBox 3968">
          <a:extLst>
            <a:ext uri="{FF2B5EF4-FFF2-40B4-BE49-F238E27FC236}">
              <a16:creationId xmlns:a16="http://schemas.microsoft.com/office/drawing/2014/main" id="{00000000-0008-0000-0000-000081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70" name="TextBox 3969">
          <a:extLst>
            <a:ext uri="{FF2B5EF4-FFF2-40B4-BE49-F238E27FC236}">
              <a16:creationId xmlns:a16="http://schemas.microsoft.com/office/drawing/2014/main" id="{00000000-0008-0000-0000-000082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71" name="TextBox 3970">
          <a:extLst>
            <a:ext uri="{FF2B5EF4-FFF2-40B4-BE49-F238E27FC236}">
              <a16:creationId xmlns:a16="http://schemas.microsoft.com/office/drawing/2014/main" id="{00000000-0008-0000-0000-000083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72" name="TextBox 3971">
          <a:extLst>
            <a:ext uri="{FF2B5EF4-FFF2-40B4-BE49-F238E27FC236}">
              <a16:creationId xmlns:a16="http://schemas.microsoft.com/office/drawing/2014/main" id="{00000000-0008-0000-0000-000084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73" name="TextBox 3972">
          <a:extLst>
            <a:ext uri="{FF2B5EF4-FFF2-40B4-BE49-F238E27FC236}">
              <a16:creationId xmlns:a16="http://schemas.microsoft.com/office/drawing/2014/main" id="{00000000-0008-0000-0000-000085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74" name="TextBox 3973">
          <a:extLst>
            <a:ext uri="{FF2B5EF4-FFF2-40B4-BE49-F238E27FC236}">
              <a16:creationId xmlns:a16="http://schemas.microsoft.com/office/drawing/2014/main" id="{00000000-0008-0000-0000-000086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75" name="TextBox 3974">
          <a:extLst>
            <a:ext uri="{FF2B5EF4-FFF2-40B4-BE49-F238E27FC236}">
              <a16:creationId xmlns:a16="http://schemas.microsoft.com/office/drawing/2014/main" id="{00000000-0008-0000-0000-000087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76" name="TextBox 3975">
          <a:extLst>
            <a:ext uri="{FF2B5EF4-FFF2-40B4-BE49-F238E27FC236}">
              <a16:creationId xmlns:a16="http://schemas.microsoft.com/office/drawing/2014/main" id="{00000000-0008-0000-0000-000088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77" name="TextBox 3976">
          <a:extLst>
            <a:ext uri="{FF2B5EF4-FFF2-40B4-BE49-F238E27FC236}">
              <a16:creationId xmlns:a16="http://schemas.microsoft.com/office/drawing/2014/main" id="{00000000-0008-0000-0000-000089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78" name="TextBox 3977">
          <a:extLst>
            <a:ext uri="{FF2B5EF4-FFF2-40B4-BE49-F238E27FC236}">
              <a16:creationId xmlns:a16="http://schemas.microsoft.com/office/drawing/2014/main" id="{00000000-0008-0000-0000-00008A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79" name="TextBox 3978">
          <a:extLst>
            <a:ext uri="{FF2B5EF4-FFF2-40B4-BE49-F238E27FC236}">
              <a16:creationId xmlns:a16="http://schemas.microsoft.com/office/drawing/2014/main" id="{00000000-0008-0000-0000-00008B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80" name="TextBox 3979">
          <a:extLst>
            <a:ext uri="{FF2B5EF4-FFF2-40B4-BE49-F238E27FC236}">
              <a16:creationId xmlns:a16="http://schemas.microsoft.com/office/drawing/2014/main" id="{00000000-0008-0000-0000-00008C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81" name="TextBox 3980">
          <a:extLst>
            <a:ext uri="{FF2B5EF4-FFF2-40B4-BE49-F238E27FC236}">
              <a16:creationId xmlns:a16="http://schemas.microsoft.com/office/drawing/2014/main" id="{00000000-0008-0000-0000-00008D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82" name="TextBox 3981">
          <a:extLst>
            <a:ext uri="{FF2B5EF4-FFF2-40B4-BE49-F238E27FC236}">
              <a16:creationId xmlns:a16="http://schemas.microsoft.com/office/drawing/2014/main" id="{00000000-0008-0000-0000-00008E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83" name="TextBox 3982">
          <a:extLst>
            <a:ext uri="{FF2B5EF4-FFF2-40B4-BE49-F238E27FC236}">
              <a16:creationId xmlns:a16="http://schemas.microsoft.com/office/drawing/2014/main" id="{00000000-0008-0000-0000-00008F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84" name="TextBox 3983">
          <a:extLst>
            <a:ext uri="{FF2B5EF4-FFF2-40B4-BE49-F238E27FC236}">
              <a16:creationId xmlns:a16="http://schemas.microsoft.com/office/drawing/2014/main" id="{00000000-0008-0000-0000-000090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85" name="TextBox 3984">
          <a:extLst>
            <a:ext uri="{FF2B5EF4-FFF2-40B4-BE49-F238E27FC236}">
              <a16:creationId xmlns:a16="http://schemas.microsoft.com/office/drawing/2014/main" id="{00000000-0008-0000-0000-000091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86" name="TextBox 3985">
          <a:extLst>
            <a:ext uri="{FF2B5EF4-FFF2-40B4-BE49-F238E27FC236}">
              <a16:creationId xmlns:a16="http://schemas.microsoft.com/office/drawing/2014/main" id="{00000000-0008-0000-0000-000092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87" name="TextBox 3986">
          <a:extLst>
            <a:ext uri="{FF2B5EF4-FFF2-40B4-BE49-F238E27FC236}">
              <a16:creationId xmlns:a16="http://schemas.microsoft.com/office/drawing/2014/main" id="{00000000-0008-0000-0000-000093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88" name="TextBox 3987">
          <a:extLst>
            <a:ext uri="{FF2B5EF4-FFF2-40B4-BE49-F238E27FC236}">
              <a16:creationId xmlns:a16="http://schemas.microsoft.com/office/drawing/2014/main" id="{00000000-0008-0000-0000-000094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89" name="TextBox 3988">
          <a:extLst>
            <a:ext uri="{FF2B5EF4-FFF2-40B4-BE49-F238E27FC236}">
              <a16:creationId xmlns:a16="http://schemas.microsoft.com/office/drawing/2014/main" id="{00000000-0008-0000-0000-000095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90" name="TextBox 3989">
          <a:extLst>
            <a:ext uri="{FF2B5EF4-FFF2-40B4-BE49-F238E27FC236}">
              <a16:creationId xmlns:a16="http://schemas.microsoft.com/office/drawing/2014/main" id="{00000000-0008-0000-0000-000096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91" name="TextBox 3990">
          <a:extLst>
            <a:ext uri="{FF2B5EF4-FFF2-40B4-BE49-F238E27FC236}">
              <a16:creationId xmlns:a16="http://schemas.microsoft.com/office/drawing/2014/main" id="{00000000-0008-0000-0000-000097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92" name="TextBox 3991">
          <a:extLst>
            <a:ext uri="{FF2B5EF4-FFF2-40B4-BE49-F238E27FC236}">
              <a16:creationId xmlns:a16="http://schemas.microsoft.com/office/drawing/2014/main" id="{00000000-0008-0000-0000-000098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93" name="TextBox 3992">
          <a:extLst>
            <a:ext uri="{FF2B5EF4-FFF2-40B4-BE49-F238E27FC236}">
              <a16:creationId xmlns:a16="http://schemas.microsoft.com/office/drawing/2014/main" id="{00000000-0008-0000-0000-000099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94" name="TextBox 3993">
          <a:extLst>
            <a:ext uri="{FF2B5EF4-FFF2-40B4-BE49-F238E27FC236}">
              <a16:creationId xmlns:a16="http://schemas.microsoft.com/office/drawing/2014/main" id="{00000000-0008-0000-0000-00009A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95" name="TextBox 3994">
          <a:extLst>
            <a:ext uri="{FF2B5EF4-FFF2-40B4-BE49-F238E27FC236}">
              <a16:creationId xmlns:a16="http://schemas.microsoft.com/office/drawing/2014/main" id="{00000000-0008-0000-0000-00009B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96" name="TextBox 3995">
          <a:extLst>
            <a:ext uri="{FF2B5EF4-FFF2-40B4-BE49-F238E27FC236}">
              <a16:creationId xmlns:a16="http://schemas.microsoft.com/office/drawing/2014/main" id="{00000000-0008-0000-0000-00009C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97" name="TextBox 3996">
          <a:extLst>
            <a:ext uri="{FF2B5EF4-FFF2-40B4-BE49-F238E27FC236}">
              <a16:creationId xmlns:a16="http://schemas.microsoft.com/office/drawing/2014/main" id="{00000000-0008-0000-0000-00009D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98" name="TextBox 3997">
          <a:extLst>
            <a:ext uri="{FF2B5EF4-FFF2-40B4-BE49-F238E27FC236}">
              <a16:creationId xmlns:a16="http://schemas.microsoft.com/office/drawing/2014/main" id="{00000000-0008-0000-0000-00009E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3999" name="TextBox 3998">
          <a:extLst>
            <a:ext uri="{FF2B5EF4-FFF2-40B4-BE49-F238E27FC236}">
              <a16:creationId xmlns:a16="http://schemas.microsoft.com/office/drawing/2014/main" id="{00000000-0008-0000-0000-00009F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00" name="TextBox 3999">
          <a:extLst>
            <a:ext uri="{FF2B5EF4-FFF2-40B4-BE49-F238E27FC236}">
              <a16:creationId xmlns:a16="http://schemas.microsoft.com/office/drawing/2014/main" id="{00000000-0008-0000-0000-0000A0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01" name="TextBox 4000">
          <a:extLst>
            <a:ext uri="{FF2B5EF4-FFF2-40B4-BE49-F238E27FC236}">
              <a16:creationId xmlns:a16="http://schemas.microsoft.com/office/drawing/2014/main" id="{00000000-0008-0000-0000-0000A1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02" name="TextBox 4001">
          <a:extLst>
            <a:ext uri="{FF2B5EF4-FFF2-40B4-BE49-F238E27FC236}">
              <a16:creationId xmlns:a16="http://schemas.microsoft.com/office/drawing/2014/main" id="{00000000-0008-0000-0000-0000A2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03" name="TextBox 4002">
          <a:extLst>
            <a:ext uri="{FF2B5EF4-FFF2-40B4-BE49-F238E27FC236}">
              <a16:creationId xmlns:a16="http://schemas.microsoft.com/office/drawing/2014/main" id="{00000000-0008-0000-0000-0000A3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04" name="TextBox 4003">
          <a:extLst>
            <a:ext uri="{FF2B5EF4-FFF2-40B4-BE49-F238E27FC236}">
              <a16:creationId xmlns:a16="http://schemas.microsoft.com/office/drawing/2014/main" id="{00000000-0008-0000-0000-0000A4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05" name="TextBox 4004">
          <a:extLst>
            <a:ext uri="{FF2B5EF4-FFF2-40B4-BE49-F238E27FC236}">
              <a16:creationId xmlns:a16="http://schemas.microsoft.com/office/drawing/2014/main" id="{00000000-0008-0000-0000-0000A5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06" name="TextBox 4005">
          <a:extLst>
            <a:ext uri="{FF2B5EF4-FFF2-40B4-BE49-F238E27FC236}">
              <a16:creationId xmlns:a16="http://schemas.microsoft.com/office/drawing/2014/main" id="{00000000-0008-0000-0000-0000A6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07" name="TextBox 4006">
          <a:extLst>
            <a:ext uri="{FF2B5EF4-FFF2-40B4-BE49-F238E27FC236}">
              <a16:creationId xmlns:a16="http://schemas.microsoft.com/office/drawing/2014/main" id="{00000000-0008-0000-0000-0000A7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08" name="TextBox 4007">
          <a:extLst>
            <a:ext uri="{FF2B5EF4-FFF2-40B4-BE49-F238E27FC236}">
              <a16:creationId xmlns:a16="http://schemas.microsoft.com/office/drawing/2014/main" id="{00000000-0008-0000-0000-0000A8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09" name="TextBox 4008">
          <a:extLst>
            <a:ext uri="{FF2B5EF4-FFF2-40B4-BE49-F238E27FC236}">
              <a16:creationId xmlns:a16="http://schemas.microsoft.com/office/drawing/2014/main" id="{00000000-0008-0000-0000-0000A9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10" name="TextBox 4009">
          <a:extLst>
            <a:ext uri="{FF2B5EF4-FFF2-40B4-BE49-F238E27FC236}">
              <a16:creationId xmlns:a16="http://schemas.microsoft.com/office/drawing/2014/main" id="{00000000-0008-0000-0000-0000AA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11" name="TextBox 4010">
          <a:extLst>
            <a:ext uri="{FF2B5EF4-FFF2-40B4-BE49-F238E27FC236}">
              <a16:creationId xmlns:a16="http://schemas.microsoft.com/office/drawing/2014/main" id="{00000000-0008-0000-0000-0000AB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12" name="TextBox 4011">
          <a:extLst>
            <a:ext uri="{FF2B5EF4-FFF2-40B4-BE49-F238E27FC236}">
              <a16:creationId xmlns:a16="http://schemas.microsoft.com/office/drawing/2014/main" id="{00000000-0008-0000-0000-0000AC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13" name="TextBox 4012">
          <a:extLst>
            <a:ext uri="{FF2B5EF4-FFF2-40B4-BE49-F238E27FC236}">
              <a16:creationId xmlns:a16="http://schemas.microsoft.com/office/drawing/2014/main" id="{00000000-0008-0000-0000-0000AD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14" name="TextBox 4013">
          <a:extLst>
            <a:ext uri="{FF2B5EF4-FFF2-40B4-BE49-F238E27FC236}">
              <a16:creationId xmlns:a16="http://schemas.microsoft.com/office/drawing/2014/main" id="{00000000-0008-0000-0000-0000AE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15" name="TextBox 4014">
          <a:extLst>
            <a:ext uri="{FF2B5EF4-FFF2-40B4-BE49-F238E27FC236}">
              <a16:creationId xmlns:a16="http://schemas.microsoft.com/office/drawing/2014/main" id="{00000000-0008-0000-0000-0000AF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16" name="TextBox 4015">
          <a:extLst>
            <a:ext uri="{FF2B5EF4-FFF2-40B4-BE49-F238E27FC236}">
              <a16:creationId xmlns:a16="http://schemas.microsoft.com/office/drawing/2014/main" id="{00000000-0008-0000-0000-0000B0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17" name="TextBox 4016">
          <a:extLst>
            <a:ext uri="{FF2B5EF4-FFF2-40B4-BE49-F238E27FC236}">
              <a16:creationId xmlns:a16="http://schemas.microsoft.com/office/drawing/2014/main" id="{00000000-0008-0000-0000-0000B1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18" name="TextBox 4017">
          <a:extLst>
            <a:ext uri="{FF2B5EF4-FFF2-40B4-BE49-F238E27FC236}">
              <a16:creationId xmlns:a16="http://schemas.microsoft.com/office/drawing/2014/main" id="{00000000-0008-0000-0000-0000B2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19" name="TextBox 4018">
          <a:extLst>
            <a:ext uri="{FF2B5EF4-FFF2-40B4-BE49-F238E27FC236}">
              <a16:creationId xmlns:a16="http://schemas.microsoft.com/office/drawing/2014/main" id="{00000000-0008-0000-0000-0000B3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20" name="TextBox 4019">
          <a:extLst>
            <a:ext uri="{FF2B5EF4-FFF2-40B4-BE49-F238E27FC236}">
              <a16:creationId xmlns:a16="http://schemas.microsoft.com/office/drawing/2014/main" id="{00000000-0008-0000-0000-0000B4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21" name="TextBox 4020">
          <a:extLst>
            <a:ext uri="{FF2B5EF4-FFF2-40B4-BE49-F238E27FC236}">
              <a16:creationId xmlns:a16="http://schemas.microsoft.com/office/drawing/2014/main" id="{00000000-0008-0000-0000-0000B5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22" name="TextBox 4021">
          <a:extLst>
            <a:ext uri="{FF2B5EF4-FFF2-40B4-BE49-F238E27FC236}">
              <a16:creationId xmlns:a16="http://schemas.microsoft.com/office/drawing/2014/main" id="{00000000-0008-0000-0000-0000B6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23" name="TextBox 4022">
          <a:extLst>
            <a:ext uri="{FF2B5EF4-FFF2-40B4-BE49-F238E27FC236}">
              <a16:creationId xmlns:a16="http://schemas.microsoft.com/office/drawing/2014/main" id="{00000000-0008-0000-0000-0000B7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24" name="TextBox 4023">
          <a:extLst>
            <a:ext uri="{FF2B5EF4-FFF2-40B4-BE49-F238E27FC236}">
              <a16:creationId xmlns:a16="http://schemas.microsoft.com/office/drawing/2014/main" id="{00000000-0008-0000-0000-0000B8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25" name="TextBox 4024">
          <a:extLst>
            <a:ext uri="{FF2B5EF4-FFF2-40B4-BE49-F238E27FC236}">
              <a16:creationId xmlns:a16="http://schemas.microsoft.com/office/drawing/2014/main" id="{00000000-0008-0000-0000-0000B9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26" name="TextBox 4025">
          <a:extLst>
            <a:ext uri="{FF2B5EF4-FFF2-40B4-BE49-F238E27FC236}">
              <a16:creationId xmlns:a16="http://schemas.microsoft.com/office/drawing/2014/main" id="{00000000-0008-0000-0000-0000BA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27" name="TextBox 4026">
          <a:extLst>
            <a:ext uri="{FF2B5EF4-FFF2-40B4-BE49-F238E27FC236}">
              <a16:creationId xmlns:a16="http://schemas.microsoft.com/office/drawing/2014/main" id="{00000000-0008-0000-0000-0000BB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28" name="TextBox 4027">
          <a:extLst>
            <a:ext uri="{FF2B5EF4-FFF2-40B4-BE49-F238E27FC236}">
              <a16:creationId xmlns:a16="http://schemas.microsoft.com/office/drawing/2014/main" id="{00000000-0008-0000-0000-0000BC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29" name="TextBox 4028">
          <a:extLst>
            <a:ext uri="{FF2B5EF4-FFF2-40B4-BE49-F238E27FC236}">
              <a16:creationId xmlns:a16="http://schemas.microsoft.com/office/drawing/2014/main" id="{00000000-0008-0000-0000-0000BD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30" name="TextBox 4029">
          <a:extLst>
            <a:ext uri="{FF2B5EF4-FFF2-40B4-BE49-F238E27FC236}">
              <a16:creationId xmlns:a16="http://schemas.microsoft.com/office/drawing/2014/main" id="{00000000-0008-0000-0000-0000BE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31" name="TextBox 4030">
          <a:extLst>
            <a:ext uri="{FF2B5EF4-FFF2-40B4-BE49-F238E27FC236}">
              <a16:creationId xmlns:a16="http://schemas.microsoft.com/office/drawing/2014/main" id="{00000000-0008-0000-0000-0000BF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32" name="TextBox 4031">
          <a:extLst>
            <a:ext uri="{FF2B5EF4-FFF2-40B4-BE49-F238E27FC236}">
              <a16:creationId xmlns:a16="http://schemas.microsoft.com/office/drawing/2014/main" id="{00000000-0008-0000-0000-0000C0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33" name="TextBox 4032">
          <a:extLst>
            <a:ext uri="{FF2B5EF4-FFF2-40B4-BE49-F238E27FC236}">
              <a16:creationId xmlns:a16="http://schemas.microsoft.com/office/drawing/2014/main" id="{00000000-0008-0000-0000-0000C1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34" name="TextBox 4033">
          <a:extLst>
            <a:ext uri="{FF2B5EF4-FFF2-40B4-BE49-F238E27FC236}">
              <a16:creationId xmlns:a16="http://schemas.microsoft.com/office/drawing/2014/main" id="{00000000-0008-0000-0000-0000C2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35" name="TextBox 4034">
          <a:extLst>
            <a:ext uri="{FF2B5EF4-FFF2-40B4-BE49-F238E27FC236}">
              <a16:creationId xmlns:a16="http://schemas.microsoft.com/office/drawing/2014/main" id="{00000000-0008-0000-0000-0000C3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36" name="TextBox 4035">
          <a:extLst>
            <a:ext uri="{FF2B5EF4-FFF2-40B4-BE49-F238E27FC236}">
              <a16:creationId xmlns:a16="http://schemas.microsoft.com/office/drawing/2014/main" id="{00000000-0008-0000-0000-0000C4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37" name="TextBox 4036">
          <a:extLst>
            <a:ext uri="{FF2B5EF4-FFF2-40B4-BE49-F238E27FC236}">
              <a16:creationId xmlns:a16="http://schemas.microsoft.com/office/drawing/2014/main" id="{00000000-0008-0000-0000-0000C5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38" name="TextBox 4037">
          <a:extLst>
            <a:ext uri="{FF2B5EF4-FFF2-40B4-BE49-F238E27FC236}">
              <a16:creationId xmlns:a16="http://schemas.microsoft.com/office/drawing/2014/main" id="{00000000-0008-0000-0000-0000C6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39" name="TextBox 4038">
          <a:extLst>
            <a:ext uri="{FF2B5EF4-FFF2-40B4-BE49-F238E27FC236}">
              <a16:creationId xmlns:a16="http://schemas.microsoft.com/office/drawing/2014/main" id="{00000000-0008-0000-0000-0000C7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40" name="TextBox 4039">
          <a:extLst>
            <a:ext uri="{FF2B5EF4-FFF2-40B4-BE49-F238E27FC236}">
              <a16:creationId xmlns:a16="http://schemas.microsoft.com/office/drawing/2014/main" id="{00000000-0008-0000-0000-0000C8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41" name="TextBox 4040">
          <a:extLst>
            <a:ext uri="{FF2B5EF4-FFF2-40B4-BE49-F238E27FC236}">
              <a16:creationId xmlns:a16="http://schemas.microsoft.com/office/drawing/2014/main" id="{00000000-0008-0000-0000-0000C9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42" name="TextBox 4041">
          <a:extLst>
            <a:ext uri="{FF2B5EF4-FFF2-40B4-BE49-F238E27FC236}">
              <a16:creationId xmlns:a16="http://schemas.microsoft.com/office/drawing/2014/main" id="{00000000-0008-0000-0000-0000CA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43" name="TextBox 4042">
          <a:extLst>
            <a:ext uri="{FF2B5EF4-FFF2-40B4-BE49-F238E27FC236}">
              <a16:creationId xmlns:a16="http://schemas.microsoft.com/office/drawing/2014/main" id="{00000000-0008-0000-0000-0000CB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44" name="TextBox 4043">
          <a:extLst>
            <a:ext uri="{FF2B5EF4-FFF2-40B4-BE49-F238E27FC236}">
              <a16:creationId xmlns:a16="http://schemas.microsoft.com/office/drawing/2014/main" id="{00000000-0008-0000-0000-0000CC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45" name="TextBox 4044">
          <a:extLst>
            <a:ext uri="{FF2B5EF4-FFF2-40B4-BE49-F238E27FC236}">
              <a16:creationId xmlns:a16="http://schemas.microsoft.com/office/drawing/2014/main" id="{00000000-0008-0000-0000-0000CD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46" name="TextBox 4045">
          <a:extLst>
            <a:ext uri="{FF2B5EF4-FFF2-40B4-BE49-F238E27FC236}">
              <a16:creationId xmlns:a16="http://schemas.microsoft.com/office/drawing/2014/main" id="{00000000-0008-0000-0000-0000CE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47" name="TextBox 4046">
          <a:extLst>
            <a:ext uri="{FF2B5EF4-FFF2-40B4-BE49-F238E27FC236}">
              <a16:creationId xmlns:a16="http://schemas.microsoft.com/office/drawing/2014/main" id="{00000000-0008-0000-0000-0000CF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48" name="TextBox 4047">
          <a:extLst>
            <a:ext uri="{FF2B5EF4-FFF2-40B4-BE49-F238E27FC236}">
              <a16:creationId xmlns:a16="http://schemas.microsoft.com/office/drawing/2014/main" id="{00000000-0008-0000-0000-0000D0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49" name="TextBox 4048">
          <a:extLst>
            <a:ext uri="{FF2B5EF4-FFF2-40B4-BE49-F238E27FC236}">
              <a16:creationId xmlns:a16="http://schemas.microsoft.com/office/drawing/2014/main" id="{00000000-0008-0000-0000-0000D1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050" name="TextBox 4049">
          <a:extLst>
            <a:ext uri="{FF2B5EF4-FFF2-40B4-BE49-F238E27FC236}">
              <a16:creationId xmlns:a16="http://schemas.microsoft.com/office/drawing/2014/main" id="{00000000-0008-0000-0000-0000D2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051" name="TextBox 4050">
          <a:extLst>
            <a:ext uri="{FF2B5EF4-FFF2-40B4-BE49-F238E27FC236}">
              <a16:creationId xmlns:a16="http://schemas.microsoft.com/office/drawing/2014/main" id="{00000000-0008-0000-0000-0000D3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052" name="TextBox 4051">
          <a:extLst>
            <a:ext uri="{FF2B5EF4-FFF2-40B4-BE49-F238E27FC236}">
              <a16:creationId xmlns:a16="http://schemas.microsoft.com/office/drawing/2014/main" id="{00000000-0008-0000-0000-0000D4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053" name="TextBox 4052">
          <a:extLst>
            <a:ext uri="{FF2B5EF4-FFF2-40B4-BE49-F238E27FC236}">
              <a16:creationId xmlns:a16="http://schemas.microsoft.com/office/drawing/2014/main" id="{00000000-0008-0000-0000-0000D5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4054" name="TextBox 4053">
          <a:extLst>
            <a:ext uri="{FF2B5EF4-FFF2-40B4-BE49-F238E27FC236}">
              <a16:creationId xmlns:a16="http://schemas.microsoft.com/office/drawing/2014/main" id="{00000000-0008-0000-0000-0000D60F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4055" name="TextBox 4054">
          <a:extLst>
            <a:ext uri="{FF2B5EF4-FFF2-40B4-BE49-F238E27FC236}">
              <a16:creationId xmlns:a16="http://schemas.microsoft.com/office/drawing/2014/main" id="{00000000-0008-0000-0000-0000D70F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4056" name="TextBox 4055">
          <a:extLst>
            <a:ext uri="{FF2B5EF4-FFF2-40B4-BE49-F238E27FC236}">
              <a16:creationId xmlns:a16="http://schemas.microsoft.com/office/drawing/2014/main" id="{00000000-0008-0000-0000-0000D80F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4057" name="TextBox 4056">
          <a:extLst>
            <a:ext uri="{FF2B5EF4-FFF2-40B4-BE49-F238E27FC236}">
              <a16:creationId xmlns:a16="http://schemas.microsoft.com/office/drawing/2014/main" id="{00000000-0008-0000-0000-0000D90F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4058" name="TextBox 4057">
          <a:extLst>
            <a:ext uri="{FF2B5EF4-FFF2-40B4-BE49-F238E27FC236}">
              <a16:creationId xmlns:a16="http://schemas.microsoft.com/office/drawing/2014/main" id="{00000000-0008-0000-0000-0000DA0F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4059" name="TextBox 4058">
          <a:extLst>
            <a:ext uri="{FF2B5EF4-FFF2-40B4-BE49-F238E27FC236}">
              <a16:creationId xmlns:a16="http://schemas.microsoft.com/office/drawing/2014/main" id="{00000000-0008-0000-0000-0000DB0F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4060" name="TextBox 4059">
          <a:extLst>
            <a:ext uri="{FF2B5EF4-FFF2-40B4-BE49-F238E27FC236}">
              <a16:creationId xmlns:a16="http://schemas.microsoft.com/office/drawing/2014/main" id="{00000000-0008-0000-0000-0000DC0F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4061" name="TextBox 4060">
          <a:extLst>
            <a:ext uri="{FF2B5EF4-FFF2-40B4-BE49-F238E27FC236}">
              <a16:creationId xmlns:a16="http://schemas.microsoft.com/office/drawing/2014/main" id="{00000000-0008-0000-0000-0000DD0F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062" name="TextBox 4061">
          <a:extLst>
            <a:ext uri="{FF2B5EF4-FFF2-40B4-BE49-F238E27FC236}">
              <a16:creationId xmlns:a16="http://schemas.microsoft.com/office/drawing/2014/main" id="{00000000-0008-0000-0000-0000DE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063" name="TextBox 4062">
          <a:extLst>
            <a:ext uri="{FF2B5EF4-FFF2-40B4-BE49-F238E27FC236}">
              <a16:creationId xmlns:a16="http://schemas.microsoft.com/office/drawing/2014/main" id="{00000000-0008-0000-0000-0000DF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064" name="TextBox 4063">
          <a:extLst>
            <a:ext uri="{FF2B5EF4-FFF2-40B4-BE49-F238E27FC236}">
              <a16:creationId xmlns:a16="http://schemas.microsoft.com/office/drawing/2014/main" id="{00000000-0008-0000-0000-0000E0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065" name="TextBox 4064">
          <a:extLst>
            <a:ext uri="{FF2B5EF4-FFF2-40B4-BE49-F238E27FC236}">
              <a16:creationId xmlns:a16="http://schemas.microsoft.com/office/drawing/2014/main" id="{00000000-0008-0000-0000-0000E1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66" name="TextBox 4065">
          <a:extLst>
            <a:ext uri="{FF2B5EF4-FFF2-40B4-BE49-F238E27FC236}">
              <a16:creationId xmlns:a16="http://schemas.microsoft.com/office/drawing/2014/main" id="{00000000-0008-0000-0000-0000E2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67" name="TextBox 4066">
          <a:extLst>
            <a:ext uri="{FF2B5EF4-FFF2-40B4-BE49-F238E27FC236}">
              <a16:creationId xmlns:a16="http://schemas.microsoft.com/office/drawing/2014/main" id="{00000000-0008-0000-0000-0000E3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68" name="TextBox 4067">
          <a:extLst>
            <a:ext uri="{FF2B5EF4-FFF2-40B4-BE49-F238E27FC236}">
              <a16:creationId xmlns:a16="http://schemas.microsoft.com/office/drawing/2014/main" id="{00000000-0008-0000-0000-0000E4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69" name="TextBox 4068">
          <a:extLst>
            <a:ext uri="{FF2B5EF4-FFF2-40B4-BE49-F238E27FC236}">
              <a16:creationId xmlns:a16="http://schemas.microsoft.com/office/drawing/2014/main" id="{00000000-0008-0000-0000-0000E5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70" name="TextBox 4069">
          <a:extLst>
            <a:ext uri="{FF2B5EF4-FFF2-40B4-BE49-F238E27FC236}">
              <a16:creationId xmlns:a16="http://schemas.microsoft.com/office/drawing/2014/main" id="{00000000-0008-0000-0000-0000E6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71" name="TextBox 4070">
          <a:extLst>
            <a:ext uri="{FF2B5EF4-FFF2-40B4-BE49-F238E27FC236}">
              <a16:creationId xmlns:a16="http://schemas.microsoft.com/office/drawing/2014/main" id="{00000000-0008-0000-0000-0000E7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72" name="TextBox 4071">
          <a:extLst>
            <a:ext uri="{FF2B5EF4-FFF2-40B4-BE49-F238E27FC236}">
              <a16:creationId xmlns:a16="http://schemas.microsoft.com/office/drawing/2014/main" id="{00000000-0008-0000-0000-0000E8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73" name="TextBox 4072">
          <a:extLst>
            <a:ext uri="{FF2B5EF4-FFF2-40B4-BE49-F238E27FC236}">
              <a16:creationId xmlns:a16="http://schemas.microsoft.com/office/drawing/2014/main" id="{00000000-0008-0000-0000-0000E9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74" name="TextBox 4073">
          <a:extLst>
            <a:ext uri="{FF2B5EF4-FFF2-40B4-BE49-F238E27FC236}">
              <a16:creationId xmlns:a16="http://schemas.microsoft.com/office/drawing/2014/main" id="{00000000-0008-0000-0000-0000EA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75" name="TextBox 4074">
          <a:extLst>
            <a:ext uri="{FF2B5EF4-FFF2-40B4-BE49-F238E27FC236}">
              <a16:creationId xmlns:a16="http://schemas.microsoft.com/office/drawing/2014/main" id="{00000000-0008-0000-0000-0000EB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76" name="TextBox 4075">
          <a:extLst>
            <a:ext uri="{FF2B5EF4-FFF2-40B4-BE49-F238E27FC236}">
              <a16:creationId xmlns:a16="http://schemas.microsoft.com/office/drawing/2014/main" id="{00000000-0008-0000-0000-0000EC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77" name="TextBox 4076">
          <a:extLst>
            <a:ext uri="{FF2B5EF4-FFF2-40B4-BE49-F238E27FC236}">
              <a16:creationId xmlns:a16="http://schemas.microsoft.com/office/drawing/2014/main" id="{00000000-0008-0000-0000-0000ED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78" name="TextBox 4077">
          <a:extLst>
            <a:ext uri="{FF2B5EF4-FFF2-40B4-BE49-F238E27FC236}">
              <a16:creationId xmlns:a16="http://schemas.microsoft.com/office/drawing/2014/main" id="{00000000-0008-0000-0000-0000EE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79" name="TextBox 4078">
          <a:extLst>
            <a:ext uri="{FF2B5EF4-FFF2-40B4-BE49-F238E27FC236}">
              <a16:creationId xmlns:a16="http://schemas.microsoft.com/office/drawing/2014/main" id="{00000000-0008-0000-0000-0000EF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80" name="TextBox 4079">
          <a:extLst>
            <a:ext uri="{FF2B5EF4-FFF2-40B4-BE49-F238E27FC236}">
              <a16:creationId xmlns:a16="http://schemas.microsoft.com/office/drawing/2014/main" id="{00000000-0008-0000-0000-0000F0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81" name="TextBox 4080">
          <a:extLst>
            <a:ext uri="{FF2B5EF4-FFF2-40B4-BE49-F238E27FC236}">
              <a16:creationId xmlns:a16="http://schemas.microsoft.com/office/drawing/2014/main" id="{00000000-0008-0000-0000-0000F1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82" name="TextBox 4081">
          <a:extLst>
            <a:ext uri="{FF2B5EF4-FFF2-40B4-BE49-F238E27FC236}">
              <a16:creationId xmlns:a16="http://schemas.microsoft.com/office/drawing/2014/main" id="{00000000-0008-0000-0000-0000F2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83" name="TextBox 4082">
          <a:extLst>
            <a:ext uri="{FF2B5EF4-FFF2-40B4-BE49-F238E27FC236}">
              <a16:creationId xmlns:a16="http://schemas.microsoft.com/office/drawing/2014/main" id="{00000000-0008-0000-0000-0000F3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84" name="TextBox 4083">
          <a:extLst>
            <a:ext uri="{FF2B5EF4-FFF2-40B4-BE49-F238E27FC236}">
              <a16:creationId xmlns:a16="http://schemas.microsoft.com/office/drawing/2014/main" id="{00000000-0008-0000-0000-0000F4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085" name="TextBox 4084">
          <a:extLst>
            <a:ext uri="{FF2B5EF4-FFF2-40B4-BE49-F238E27FC236}">
              <a16:creationId xmlns:a16="http://schemas.microsoft.com/office/drawing/2014/main" id="{00000000-0008-0000-0000-0000F50F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4086" name="TextBox 4085">
          <a:extLst>
            <a:ext uri="{FF2B5EF4-FFF2-40B4-BE49-F238E27FC236}">
              <a16:creationId xmlns:a16="http://schemas.microsoft.com/office/drawing/2014/main" id="{00000000-0008-0000-0000-0000F60F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4087" name="TextBox 4086">
          <a:extLst>
            <a:ext uri="{FF2B5EF4-FFF2-40B4-BE49-F238E27FC236}">
              <a16:creationId xmlns:a16="http://schemas.microsoft.com/office/drawing/2014/main" id="{00000000-0008-0000-0000-0000F70F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4088" name="TextBox 4087">
          <a:extLst>
            <a:ext uri="{FF2B5EF4-FFF2-40B4-BE49-F238E27FC236}">
              <a16:creationId xmlns:a16="http://schemas.microsoft.com/office/drawing/2014/main" id="{00000000-0008-0000-0000-0000F80F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4089" name="TextBox 4088">
          <a:extLst>
            <a:ext uri="{FF2B5EF4-FFF2-40B4-BE49-F238E27FC236}">
              <a16:creationId xmlns:a16="http://schemas.microsoft.com/office/drawing/2014/main" id="{00000000-0008-0000-0000-0000F90F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090" name="TextBox 4089">
          <a:extLst>
            <a:ext uri="{FF2B5EF4-FFF2-40B4-BE49-F238E27FC236}">
              <a16:creationId xmlns:a16="http://schemas.microsoft.com/office/drawing/2014/main" id="{00000000-0008-0000-0000-0000FA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091" name="TextBox 4090">
          <a:extLst>
            <a:ext uri="{FF2B5EF4-FFF2-40B4-BE49-F238E27FC236}">
              <a16:creationId xmlns:a16="http://schemas.microsoft.com/office/drawing/2014/main" id="{00000000-0008-0000-0000-0000FB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092" name="TextBox 4091">
          <a:extLst>
            <a:ext uri="{FF2B5EF4-FFF2-40B4-BE49-F238E27FC236}">
              <a16:creationId xmlns:a16="http://schemas.microsoft.com/office/drawing/2014/main" id="{00000000-0008-0000-0000-0000FC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093" name="TextBox 4092">
          <a:extLst>
            <a:ext uri="{FF2B5EF4-FFF2-40B4-BE49-F238E27FC236}">
              <a16:creationId xmlns:a16="http://schemas.microsoft.com/office/drawing/2014/main" id="{00000000-0008-0000-0000-0000FD0F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94" name="TextBox 4093">
          <a:extLst>
            <a:ext uri="{FF2B5EF4-FFF2-40B4-BE49-F238E27FC236}">
              <a16:creationId xmlns:a16="http://schemas.microsoft.com/office/drawing/2014/main" id="{00000000-0008-0000-0000-0000FE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95" name="TextBox 4094">
          <a:extLst>
            <a:ext uri="{FF2B5EF4-FFF2-40B4-BE49-F238E27FC236}">
              <a16:creationId xmlns:a16="http://schemas.microsoft.com/office/drawing/2014/main" id="{00000000-0008-0000-0000-0000FF0F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96" name="TextBox 4095">
          <a:extLst>
            <a:ext uri="{FF2B5EF4-FFF2-40B4-BE49-F238E27FC236}">
              <a16:creationId xmlns:a16="http://schemas.microsoft.com/office/drawing/2014/main" id="{00000000-0008-0000-0000-000000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97" name="TextBox 4096">
          <a:extLst>
            <a:ext uri="{FF2B5EF4-FFF2-40B4-BE49-F238E27FC236}">
              <a16:creationId xmlns:a16="http://schemas.microsoft.com/office/drawing/2014/main" id="{00000000-0008-0000-0000-000001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98" name="TextBox 4097">
          <a:extLst>
            <a:ext uri="{FF2B5EF4-FFF2-40B4-BE49-F238E27FC236}">
              <a16:creationId xmlns:a16="http://schemas.microsoft.com/office/drawing/2014/main" id="{00000000-0008-0000-0000-000002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099" name="TextBox 4098">
          <a:extLst>
            <a:ext uri="{FF2B5EF4-FFF2-40B4-BE49-F238E27FC236}">
              <a16:creationId xmlns:a16="http://schemas.microsoft.com/office/drawing/2014/main" id="{00000000-0008-0000-0000-000003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00" name="TextBox 4099">
          <a:extLst>
            <a:ext uri="{FF2B5EF4-FFF2-40B4-BE49-F238E27FC236}">
              <a16:creationId xmlns:a16="http://schemas.microsoft.com/office/drawing/2014/main" id="{00000000-0008-0000-0000-000004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01" name="TextBox 4100">
          <a:extLst>
            <a:ext uri="{FF2B5EF4-FFF2-40B4-BE49-F238E27FC236}">
              <a16:creationId xmlns:a16="http://schemas.microsoft.com/office/drawing/2014/main" id="{00000000-0008-0000-0000-000005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02" name="TextBox 4101">
          <a:extLst>
            <a:ext uri="{FF2B5EF4-FFF2-40B4-BE49-F238E27FC236}">
              <a16:creationId xmlns:a16="http://schemas.microsoft.com/office/drawing/2014/main" id="{00000000-0008-0000-0000-000006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03" name="TextBox 4102">
          <a:extLst>
            <a:ext uri="{FF2B5EF4-FFF2-40B4-BE49-F238E27FC236}">
              <a16:creationId xmlns:a16="http://schemas.microsoft.com/office/drawing/2014/main" id="{00000000-0008-0000-0000-000007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04" name="TextBox 4103">
          <a:extLst>
            <a:ext uri="{FF2B5EF4-FFF2-40B4-BE49-F238E27FC236}">
              <a16:creationId xmlns:a16="http://schemas.microsoft.com/office/drawing/2014/main" id="{00000000-0008-0000-0000-000008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05" name="TextBox 4104">
          <a:extLst>
            <a:ext uri="{FF2B5EF4-FFF2-40B4-BE49-F238E27FC236}">
              <a16:creationId xmlns:a16="http://schemas.microsoft.com/office/drawing/2014/main" id="{00000000-0008-0000-0000-000009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06" name="TextBox 4105">
          <a:extLst>
            <a:ext uri="{FF2B5EF4-FFF2-40B4-BE49-F238E27FC236}">
              <a16:creationId xmlns:a16="http://schemas.microsoft.com/office/drawing/2014/main" id="{00000000-0008-0000-0000-00000A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07" name="TextBox 4106">
          <a:extLst>
            <a:ext uri="{FF2B5EF4-FFF2-40B4-BE49-F238E27FC236}">
              <a16:creationId xmlns:a16="http://schemas.microsoft.com/office/drawing/2014/main" id="{00000000-0008-0000-0000-00000B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08" name="TextBox 4107">
          <a:extLst>
            <a:ext uri="{FF2B5EF4-FFF2-40B4-BE49-F238E27FC236}">
              <a16:creationId xmlns:a16="http://schemas.microsoft.com/office/drawing/2014/main" id="{00000000-0008-0000-0000-00000C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09" name="TextBox 4108">
          <a:extLst>
            <a:ext uri="{FF2B5EF4-FFF2-40B4-BE49-F238E27FC236}">
              <a16:creationId xmlns:a16="http://schemas.microsoft.com/office/drawing/2014/main" id="{00000000-0008-0000-0000-00000D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10" name="TextBox 4109">
          <a:extLst>
            <a:ext uri="{FF2B5EF4-FFF2-40B4-BE49-F238E27FC236}">
              <a16:creationId xmlns:a16="http://schemas.microsoft.com/office/drawing/2014/main" id="{00000000-0008-0000-0000-00000E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11" name="TextBox 4110">
          <a:extLst>
            <a:ext uri="{FF2B5EF4-FFF2-40B4-BE49-F238E27FC236}">
              <a16:creationId xmlns:a16="http://schemas.microsoft.com/office/drawing/2014/main" id="{00000000-0008-0000-0000-00000F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12" name="TextBox 4111">
          <a:extLst>
            <a:ext uri="{FF2B5EF4-FFF2-40B4-BE49-F238E27FC236}">
              <a16:creationId xmlns:a16="http://schemas.microsoft.com/office/drawing/2014/main" id="{00000000-0008-0000-0000-000010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13" name="TextBox 4112">
          <a:extLst>
            <a:ext uri="{FF2B5EF4-FFF2-40B4-BE49-F238E27FC236}">
              <a16:creationId xmlns:a16="http://schemas.microsoft.com/office/drawing/2014/main" id="{00000000-0008-0000-0000-000011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14" name="TextBox 4113">
          <a:extLst>
            <a:ext uri="{FF2B5EF4-FFF2-40B4-BE49-F238E27FC236}">
              <a16:creationId xmlns:a16="http://schemas.microsoft.com/office/drawing/2014/main" id="{00000000-0008-0000-0000-000012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15" name="TextBox 4114">
          <a:extLst>
            <a:ext uri="{FF2B5EF4-FFF2-40B4-BE49-F238E27FC236}">
              <a16:creationId xmlns:a16="http://schemas.microsoft.com/office/drawing/2014/main" id="{00000000-0008-0000-0000-000013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16" name="TextBox 4115">
          <a:extLst>
            <a:ext uri="{FF2B5EF4-FFF2-40B4-BE49-F238E27FC236}">
              <a16:creationId xmlns:a16="http://schemas.microsoft.com/office/drawing/2014/main" id="{00000000-0008-0000-0000-000014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17" name="TextBox 4116">
          <a:extLst>
            <a:ext uri="{FF2B5EF4-FFF2-40B4-BE49-F238E27FC236}">
              <a16:creationId xmlns:a16="http://schemas.microsoft.com/office/drawing/2014/main" id="{00000000-0008-0000-0000-000015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118" name="TextBox 4117">
          <a:extLst>
            <a:ext uri="{FF2B5EF4-FFF2-40B4-BE49-F238E27FC236}">
              <a16:creationId xmlns:a16="http://schemas.microsoft.com/office/drawing/2014/main" id="{00000000-0008-0000-0000-00001610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119" name="TextBox 4118">
          <a:extLst>
            <a:ext uri="{FF2B5EF4-FFF2-40B4-BE49-F238E27FC236}">
              <a16:creationId xmlns:a16="http://schemas.microsoft.com/office/drawing/2014/main" id="{00000000-0008-0000-0000-00001710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120" name="TextBox 4119">
          <a:extLst>
            <a:ext uri="{FF2B5EF4-FFF2-40B4-BE49-F238E27FC236}">
              <a16:creationId xmlns:a16="http://schemas.microsoft.com/office/drawing/2014/main" id="{00000000-0008-0000-0000-00001810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121" name="TextBox 4120">
          <a:extLst>
            <a:ext uri="{FF2B5EF4-FFF2-40B4-BE49-F238E27FC236}">
              <a16:creationId xmlns:a16="http://schemas.microsoft.com/office/drawing/2014/main" id="{00000000-0008-0000-0000-00001910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22" name="TextBox 4121">
          <a:extLst>
            <a:ext uri="{FF2B5EF4-FFF2-40B4-BE49-F238E27FC236}">
              <a16:creationId xmlns:a16="http://schemas.microsoft.com/office/drawing/2014/main" id="{00000000-0008-0000-0000-00001A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23" name="TextBox 4122">
          <a:extLst>
            <a:ext uri="{FF2B5EF4-FFF2-40B4-BE49-F238E27FC236}">
              <a16:creationId xmlns:a16="http://schemas.microsoft.com/office/drawing/2014/main" id="{00000000-0008-0000-0000-00001B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24" name="TextBox 4123">
          <a:extLst>
            <a:ext uri="{FF2B5EF4-FFF2-40B4-BE49-F238E27FC236}">
              <a16:creationId xmlns:a16="http://schemas.microsoft.com/office/drawing/2014/main" id="{00000000-0008-0000-0000-00001C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25" name="TextBox 4124">
          <a:extLst>
            <a:ext uri="{FF2B5EF4-FFF2-40B4-BE49-F238E27FC236}">
              <a16:creationId xmlns:a16="http://schemas.microsoft.com/office/drawing/2014/main" id="{00000000-0008-0000-0000-00001D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26" name="TextBox 4125">
          <a:extLst>
            <a:ext uri="{FF2B5EF4-FFF2-40B4-BE49-F238E27FC236}">
              <a16:creationId xmlns:a16="http://schemas.microsoft.com/office/drawing/2014/main" id="{00000000-0008-0000-0000-00001E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27" name="TextBox 4126">
          <a:extLst>
            <a:ext uri="{FF2B5EF4-FFF2-40B4-BE49-F238E27FC236}">
              <a16:creationId xmlns:a16="http://schemas.microsoft.com/office/drawing/2014/main" id="{00000000-0008-0000-0000-00001F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28" name="TextBox 4127">
          <a:extLst>
            <a:ext uri="{FF2B5EF4-FFF2-40B4-BE49-F238E27FC236}">
              <a16:creationId xmlns:a16="http://schemas.microsoft.com/office/drawing/2014/main" id="{00000000-0008-0000-0000-000020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29" name="TextBox 4128">
          <a:extLst>
            <a:ext uri="{FF2B5EF4-FFF2-40B4-BE49-F238E27FC236}">
              <a16:creationId xmlns:a16="http://schemas.microsoft.com/office/drawing/2014/main" id="{00000000-0008-0000-0000-000021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130" name="TextBox 4129">
          <a:extLst>
            <a:ext uri="{FF2B5EF4-FFF2-40B4-BE49-F238E27FC236}">
              <a16:creationId xmlns:a16="http://schemas.microsoft.com/office/drawing/2014/main" id="{00000000-0008-0000-0000-00002210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131" name="TextBox 4130">
          <a:extLst>
            <a:ext uri="{FF2B5EF4-FFF2-40B4-BE49-F238E27FC236}">
              <a16:creationId xmlns:a16="http://schemas.microsoft.com/office/drawing/2014/main" id="{00000000-0008-0000-0000-00002310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132" name="TextBox 4131">
          <a:extLst>
            <a:ext uri="{FF2B5EF4-FFF2-40B4-BE49-F238E27FC236}">
              <a16:creationId xmlns:a16="http://schemas.microsoft.com/office/drawing/2014/main" id="{00000000-0008-0000-0000-00002410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133" name="TextBox 4132">
          <a:extLst>
            <a:ext uri="{FF2B5EF4-FFF2-40B4-BE49-F238E27FC236}">
              <a16:creationId xmlns:a16="http://schemas.microsoft.com/office/drawing/2014/main" id="{00000000-0008-0000-0000-00002510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134" name="TextBox 4133">
          <a:extLst>
            <a:ext uri="{FF2B5EF4-FFF2-40B4-BE49-F238E27FC236}">
              <a16:creationId xmlns:a16="http://schemas.microsoft.com/office/drawing/2014/main" id="{00000000-0008-0000-0000-00002610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135" name="TextBox 4134">
          <a:extLst>
            <a:ext uri="{FF2B5EF4-FFF2-40B4-BE49-F238E27FC236}">
              <a16:creationId xmlns:a16="http://schemas.microsoft.com/office/drawing/2014/main" id="{00000000-0008-0000-0000-00002710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136" name="TextBox 4135">
          <a:extLst>
            <a:ext uri="{FF2B5EF4-FFF2-40B4-BE49-F238E27FC236}">
              <a16:creationId xmlns:a16="http://schemas.microsoft.com/office/drawing/2014/main" id="{00000000-0008-0000-0000-00002810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137" name="TextBox 4136">
          <a:extLst>
            <a:ext uri="{FF2B5EF4-FFF2-40B4-BE49-F238E27FC236}">
              <a16:creationId xmlns:a16="http://schemas.microsoft.com/office/drawing/2014/main" id="{00000000-0008-0000-0000-00002910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138" name="TextBox 4137">
          <a:extLst>
            <a:ext uri="{FF2B5EF4-FFF2-40B4-BE49-F238E27FC236}">
              <a16:creationId xmlns:a16="http://schemas.microsoft.com/office/drawing/2014/main" id="{00000000-0008-0000-0000-00002A10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139" name="TextBox 4138">
          <a:extLst>
            <a:ext uri="{FF2B5EF4-FFF2-40B4-BE49-F238E27FC236}">
              <a16:creationId xmlns:a16="http://schemas.microsoft.com/office/drawing/2014/main" id="{00000000-0008-0000-0000-00002B10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40" name="TextBox 4139">
          <a:extLst>
            <a:ext uri="{FF2B5EF4-FFF2-40B4-BE49-F238E27FC236}">
              <a16:creationId xmlns:a16="http://schemas.microsoft.com/office/drawing/2014/main" id="{00000000-0008-0000-0000-00002C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41" name="TextBox 4140">
          <a:extLst>
            <a:ext uri="{FF2B5EF4-FFF2-40B4-BE49-F238E27FC236}">
              <a16:creationId xmlns:a16="http://schemas.microsoft.com/office/drawing/2014/main" id="{00000000-0008-0000-0000-00002D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42" name="TextBox 4141">
          <a:extLst>
            <a:ext uri="{FF2B5EF4-FFF2-40B4-BE49-F238E27FC236}">
              <a16:creationId xmlns:a16="http://schemas.microsoft.com/office/drawing/2014/main" id="{00000000-0008-0000-0000-00002E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43" name="TextBox 4142">
          <a:extLst>
            <a:ext uri="{FF2B5EF4-FFF2-40B4-BE49-F238E27FC236}">
              <a16:creationId xmlns:a16="http://schemas.microsoft.com/office/drawing/2014/main" id="{00000000-0008-0000-0000-00002F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44" name="TextBox 4143">
          <a:extLst>
            <a:ext uri="{FF2B5EF4-FFF2-40B4-BE49-F238E27FC236}">
              <a16:creationId xmlns:a16="http://schemas.microsoft.com/office/drawing/2014/main" id="{00000000-0008-0000-0000-000030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45" name="TextBox 4144">
          <a:extLst>
            <a:ext uri="{FF2B5EF4-FFF2-40B4-BE49-F238E27FC236}">
              <a16:creationId xmlns:a16="http://schemas.microsoft.com/office/drawing/2014/main" id="{00000000-0008-0000-0000-000031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46" name="TextBox 4145">
          <a:extLst>
            <a:ext uri="{FF2B5EF4-FFF2-40B4-BE49-F238E27FC236}">
              <a16:creationId xmlns:a16="http://schemas.microsoft.com/office/drawing/2014/main" id="{00000000-0008-0000-0000-000032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47" name="TextBox 4146">
          <a:extLst>
            <a:ext uri="{FF2B5EF4-FFF2-40B4-BE49-F238E27FC236}">
              <a16:creationId xmlns:a16="http://schemas.microsoft.com/office/drawing/2014/main" id="{00000000-0008-0000-0000-000033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48" name="TextBox 4147">
          <a:extLst>
            <a:ext uri="{FF2B5EF4-FFF2-40B4-BE49-F238E27FC236}">
              <a16:creationId xmlns:a16="http://schemas.microsoft.com/office/drawing/2014/main" id="{00000000-0008-0000-0000-000034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49" name="TextBox 4148">
          <a:extLst>
            <a:ext uri="{FF2B5EF4-FFF2-40B4-BE49-F238E27FC236}">
              <a16:creationId xmlns:a16="http://schemas.microsoft.com/office/drawing/2014/main" id="{00000000-0008-0000-0000-000035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50" name="TextBox 4149">
          <a:extLst>
            <a:ext uri="{FF2B5EF4-FFF2-40B4-BE49-F238E27FC236}">
              <a16:creationId xmlns:a16="http://schemas.microsoft.com/office/drawing/2014/main" id="{00000000-0008-0000-0000-000036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51" name="TextBox 4150">
          <a:extLst>
            <a:ext uri="{FF2B5EF4-FFF2-40B4-BE49-F238E27FC236}">
              <a16:creationId xmlns:a16="http://schemas.microsoft.com/office/drawing/2014/main" id="{00000000-0008-0000-0000-000037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52" name="TextBox 4151">
          <a:extLst>
            <a:ext uri="{FF2B5EF4-FFF2-40B4-BE49-F238E27FC236}">
              <a16:creationId xmlns:a16="http://schemas.microsoft.com/office/drawing/2014/main" id="{00000000-0008-0000-0000-000038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53" name="TextBox 4152">
          <a:extLst>
            <a:ext uri="{FF2B5EF4-FFF2-40B4-BE49-F238E27FC236}">
              <a16:creationId xmlns:a16="http://schemas.microsoft.com/office/drawing/2014/main" id="{00000000-0008-0000-0000-000039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54" name="TextBox 4153">
          <a:extLst>
            <a:ext uri="{FF2B5EF4-FFF2-40B4-BE49-F238E27FC236}">
              <a16:creationId xmlns:a16="http://schemas.microsoft.com/office/drawing/2014/main" id="{00000000-0008-0000-0000-00003A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55" name="TextBox 4154">
          <a:extLst>
            <a:ext uri="{FF2B5EF4-FFF2-40B4-BE49-F238E27FC236}">
              <a16:creationId xmlns:a16="http://schemas.microsoft.com/office/drawing/2014/main" id="{00000000-0008-0000-0000-00003B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56" name="TextBox 4155">
          <a:extLst>
            <a:ext uri="{FF2B5EF4-FFF2-40B4-BE49-F238E27FC236}">
              <a16:creationId xmlns:a16="http://schemas.microsoft.com/office/drawing/2014/main" id="{00000000-0008-0000-0000-00003C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57" name="TextBox 4156">
          <a:extLst>
            <a:ext uri="{FF2B5EF4-FFF2-40B4-BE49-F238E27FC236}">
              <a16:creationId xmlns:a16="http://schemas.microsoft.com/office/drawing/2014/main" id="{00000000-0008-0000-0000-00003D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58" name="TextBox 4157">
          <a:extLst>
            <a:ext uri="{FF2B5EF4-FFF2-40B4-BE49-F238E27FC236}">
              <a16:creationId xmlns:a16="http://schemas.microsoft.com/office/drawing/2014/main" id="{00000000-0008-0000-0000-00003E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59" name="TextBox 4158">
          <a:extLst>
            <a:ext uri="{FF2B5EF4-FFF2-40B4-BE49-F238E27FC236}">
              <a16:creationId xmlns:a16="http://schemas.microsoft.com/office/drawing/2014/main" id="{00000000-0008-0000-0000-00003F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60" name="TextBox 4159">
          <a:extLst>
            <a:ext uri="{FF2B5EF4-FFF2-40B4-BE49-F238E27FC236}">
              <a16:creationId xmlns:a16="http://schemas.microsoft.com/office/drawing/2014/main" id="{00000000-0008-0000-0000-000040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61" name="TextBox 4160">
          <a:extLst>
            <a:ext uri="{FF2B5EF4-FFF2-40B4-BE49-F238E27FC236}">
              <a16:creationId xmlns:a16="http://schemas.microsoft.com/office/drawing/2014/main" id="{00000000-0008-0000-0000-000041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62" name="TextBox 4161">
          <a:extLst>
            <a:ext uri="{FF2B5EF4-FFF2-40B4-BE49-F238E27FC236}">
              <a16:creationId xmlns:a16="http://schemas.microsoft.com/office/drawing/2014/main" id="{00000000-0008-0000-0000-000042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63" name="TextBox 4162">
          <a:extLst>
            <a:ext uri="{FF2B5EF4-FFF2-40B4-BE49-F238E27FC236}">
              <a16:creationId xmlns:a16="http://schemas.microsoft.com/office/drawing/2014/main" id="{00000000-0008-0000-0000-000043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64" name="TextBox 4163">
          <a:extLst>
            <a:ext uri="{FF2B5EF4-FFF2-40B4-BE49-F238E27FC236}">
              <a16:creationId xmlns:a16="http://schemas.microsoft.com/office/drawing/2014/main" id="{00000000-0008-0000-0000-000044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65" name="TextBox 4164">
          <a:extLst>
            <a:ext uri="{FF2B5EF4-FFF2-40B4-BE49-F238E27FC236}">
              <a16:creationId xmlns:a16="http://schemas.microsoft.com/office/drawing/2014/main" id="{00000000-0008-0000-0000-000045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66" name="TextBox 4165">
          <a:extLst>
            <a:ext uri="{FF2B5EF4-FFF2-40B4-BE49-F238E27FC236}">
              <a16:creationId xmlns:a16="http://schemas.microsoft.com/office/drawing/2014/main" id="{00000000-0008-0000-0000-000046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67" name="TextBox 4166">
          <a:extLst>
            <a:ext uri="{FF2B5EF4-FFF2-40B4-BE49-F238E27FC236}">
              <a16:creationId xmlns:a16="http://schemas.microsoft.com/office/drawing/2014/main" id="{00000000-0008-0000-0000-000047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168" name="TextBox 4167">
          <a:extLst>
            <a:ext uri="{FF2B5EF4-FFF2-40B4-BE49-F238E27FC236}">
              <a16:creationId xmlns:a16="http://schemas.microsoft.com/office/drawing/2014/main" id="{00000000-0008-0000-0000-000048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169" name="TextBox 4168">
          <a:extLst>
            <a:ext uri="{FF2B5EF4-FFF2-40B4-BE49-F238E27FC236}">
              <a16:creationId xmlns:a16="http://schemas.microsoft.com/office/drawing/2014/main" id="{00000000-0008-0000-0000-000049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170" name="TextBox 4169">
          <a:extLst>
            <a:ext uri="{FF2B5EF4-FFF2-40B4-BE49-F238E27FC236}">
              <a16:creationId xmlns:a16="http://schemas.microsoft.com/office/drawing/2014/main" id="{00000000-0008-0000-0000-00004A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171" name="TextBox 4170">
          <a:extLst>
            <a:ext uri="{FF2B5EF4-FFF2-40B4-BE49-F238E27FC236}">
              <a16:creationId xmlns:a16="http://schemas.microsoft.com/office/drawing/2014/main" id="{00000000-0008-0000-0000-00004B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4172" name="TextBox 4171">
          <a:extLst>
            <a:ext uri="{FF2B5EF4-FFF2-40B4-BE49-F238E27FC236}">
              <a16:creationId xmlns:a16="http://schemas.microsoft.com/office/drawing/2014/main" id="{00000000-0008-0000-0000-00004C10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4173" name="TextBox 4172">
          <a:extLst>
            <a:ext uri="{FF2B5EF4-FFF2-40B4-BE49-F238E27FC236}">
              <a16:creationId xmlns:a16="http://schemas.microsoft.com/office/drawing/2014/main" id="{00000000-0008-0000-0000-00004D10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4174" name="TextBox 4173">
          <a:extLst>
            <a:ext uri="{FF2B5EF4-FFF2-40B4-BE49-F238E27FC236}">
              <a16:creationId xmlns:a16="http://schemas.microsoft.com/office/drawing/2014/main" id="{00000000-0008-0000-0000-00004E10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4175" name="TextBox 4174">
          <a:extLst>
            <a:ext uri="{FF2B5EF4-FFF2-40B4-BE49-F238E27FC236}">
              <a16:creationId xmlns:a16="http://schemas.microsoft.com/office/drawing/2014/main" id="{00000000-0008-0000-0000-00004F10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176" name="TextBox 4175">
          <a:extLst>
            <a:ext uri="{FF2B5EF4-FFF2-40B4-BE49-F238E27FC236}">
              <a16:creationId xmlns:a16="http://schemas.microsoft.com/office/drawing/2014/main" id="{00000000-0008-0000-0000-00005010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177" name="TextBox 4176">
          <a:extLst>
            <a:ext uri="{FF2B5EF4-FFF2-40B4-BE49-F238E27FC236}">
              <a16:creationId xmlns:a16="http://schemas.microsoft.com/office/drawing/2014/main" id="{00000000-0008-0000-0000-00005110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178" name="TextBox 4177">
          <a:extLst>
            <a:ext uri="{FF2B5EF4-FFF2-40B4-BE49-F238E27FC236}">
              <a16:creationId xmlns:a16="http://schemas.microsoft.com/office/drawing/2014/main" id="{00000000-0008-0000-0000-00005210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179" name="TextBox 4178">
          <a:extLst>
            <a:ext uri="{FF2B5EF4-FFF2-40B4-BE49-F238E27FC236}">
              <a16:creationId xmlns:a16="http://schemas.microsoft.com/office/drawing/2014/main" id="{00000000-0008-0000-0000-00005310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180" name="TextBox 4179">
          <a:extLst>
            <a:ext uri="{FF2B5EF4-FFF2-40B4-BE49-F238E27FC236}">
              <a16:creationId xmlns:a16="http://schemas.microsoft.com/office/drawing/2014/main" id="{00000000-0008-0000-0000-00005410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181" name="TextBox 4180">
          <a:extLst>
            <a:ext uri="{FF2B5EF4-FFF2-40B4-BE49-F238E27FC236}">
              <a16:creationId xmlns:a16="http://schemas.microsoft.com/office/drawing/2014/main" id="{00000000-0008-0000-0000-00005510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182" name="TextBox 4181">
          <a:extLst>
            <a:ext uri="{FF2B5EF4-FFF2-40B4-BE49-F238E27FC236}">
              <a16:creationId xmlns:a16="http://schemas.microsoft.com/office/drawing/2014/main" id="{00000000-0008-0000-0000-00005610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183" name="TextBox 4182">
          <a:extLst>
            <a:ext uri="{FF2B5EF4-FFF2-40B4-BE49-F238E27FC236}">
              <a16:creationId xmlns:a16="http://schemas.microsoft.com/office/drawing/2014/main" id="{00000000-0008-0000-0000-00005710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184" name="TextBox 4183">
          <a:extLst>
            <a:ext uri="{FF2B5EF4-FFF2-40B4-BE49-F238E27FC236}">
              <a16:creationId xmlns:a16="http://schemas.microsoft.com/office/drawing/2014/main" id="{00000000-0008-0000-0000-00005810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185" name="TextBox 4184">
          <a:extLst>
            <a:ext uri="{FF2B5EF4-FFF2-40B4-BE49-F238E27FC236}">
              <a16:creationId xmlns:a16="http://schemas.microsoft.com/office/drawing/2014/main" id="{00000000-0008-0000-0000-00005910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186" name="TextBox 4185">
          <a:extLst>
            <a:ext uri="{FF2B5EF4-FFF2-40B4-BE49-F238E27FC236}">
              <a16:creationId xmlns:a16="http://schemas.microsoft.com/office/drawing/2014/main" id="{00000000-0008-0000-0000-00005A10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187" name="TextBox 4186">
          <a:extLst>
            <a:ext uri="{FF2B5EF4-FFF2-40B4-BE49-F238E27FC236}">
              <a16:creationId xmlns:a16="http://schemas.microsoft.com/office/drawing/2014/main" id="{00000000-0008-0000-0000-00005B10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88" name="TextBox 4187">
          <a:extLst>
            <a:ext uri="{FF2B5EF4-FFF2-40B4-BE49-F238E27FC236}">
              <a16:creationId xmlns:a16="http://schemas.microsoft.com/office/drawing/2014/main" id="{00000000-0008-0000-0000-00005C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89" name="TextBox 4188">
          <a:extLst>
            <a:ext uri="{FF2B5EF4-FFF2-40B4-BE49-F238E27FC236}">
              <a16:creationId xmlns:a16="http://schemas.microsoft.com/office/drawing/2014/main" id="{00000000-0008-0000-0000-00005D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90" name="TextBox 4189">
          <a:extLst>
            <a:ext uri="{FF2B5EF4-FFF2-40B4-BE49-F238E27FC236}">
              <a16:creationId xmlns:a16="http://schemas.microsoft.com/office/drawing/2014/main" id="{00000000-0008-0000-0000-00005E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91" name="TextBox 4190">
          <a:extLst>
            <a:ext uri="{FF2B5EF4-FFF2-40B4-BE49-F238E27FC236}">
              <a16:creationId xmlns:a16="http://schemas.microsoft.com/office/drawing/2014/main" id="{00000000-0008-0000-0000-00005F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92" name="TextBox 4191">
          <a:extLst>
            <a:ext uri="{FF2B5EF4-FFF2-40B4-BE49-F238E27FC236}">
              <a16:creationId xmlns:a16="http://schemas.microsoft.com/office/drawing/2014/main" id="{00000000-0008-0000-0000-000060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93" name="TextBox 4192">
          <a:extLst>
            <a:ext uri="{FF2B5EF4-FFF2-40B4-BE49-F238E27FC236}">
              <a16:creationId xmlns:a16="http://schemas.microsoft.com/office/drawing/2014/main" id="{00000000-0008-0000-0000-000061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94" name="TextBox 4193">
          <a:extLst>
            <a:ext uri="{FF2B5EF4-FFF2-40B4-BE49-F238E27FC236}">
              <a16:creationId xmlns:a16="http://schemas.microsoft.com/office/drawing/2014/main" id="{00000000-0008-0000-0000-000062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95" name="TextBox 4194">
          <a:extLst>
            <a:ext uri="{FF2B5EF4-FFF2-40B4-BE49-F238E27FC236}">
              <a16:creationId xmlns:a16="http://schemas.microsoft.com/office/drawing/2014/main" id="{00000000-0008-0000-0000-000063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96" name="TextBox 4195">
          <a:extLst>
            <a:ext uri="{FF2B5EF4-FFF2-40B4-BE49-F238E27FC236}">
              <a16:creationId xmlns:a16="http://schemas.microsoft.com/office/drawing/2014/main" id="{00000000-0008-0000-0000-000064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197" name="TextBox 4196">
          <a:extLst>
            <a:ext uri="{FF2B5EF4-FFF2-40B4-BE49-F238E27FC236}">
              <a16:creationId xmlns:a16="http://schemas.microsoft.com/office/drawing/2014/main" id="{00000000-0008-0000-0000-000065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98" name="TextBox 4197">
          <a:extLst>
            <a:ext uri="{FF2B5EF4-FFF2-40B4-BE49-F238E27FC236}">
              <a16:creationId xmlns:a16="http://schemas.microsoft.com/office/drawing/2014/main" id="{00000000-0008-0000-0000-000066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199" name="TextBox 4198">
          <a:extLst>
            <a:ext uri="{FF2B5EF4-FFF2-40B4-BE49-F238E27FC236}">
              <a16:creationId xmlns:a16="http://schemas.microsoft.com/office/drawing/2014/main" id="{00000000-0008-0000-0000-000067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00" name="TextBox 4199">
          <a:extLst>
            <a:ext uri="{FF2B5EF4-FFF2-40B4-BE49-F238E27FC236}">
              <a16:creationId xmlns:a16="http://schemas.microsoft.com/office/drawing/2014/main" id="{00000000-0008-0000-0000-000068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01" name="TextBox 4200">
          <a:extLst>
            <a:ext uri="{FF2B5EF4-FFF2-40B4-BE49-F238E27FC236}">
              <a16:creationId xmlns:a16="http://schemas.microsoft.com/office/drawing/2014/main" id="{00000000-0008-0000-0000-000069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02" name="TextBox 4201">
          <a:extLst>
            <a:ext uri="{FF2B5EF4-FFF2-40B4-BE49-F238E27FC236}">
              <a16:creationId xmlns:a16="http://schemas.microsoft.com/office/drawing/2014/main" id="{00000000-0008-0000-0000-00006A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03" name="TextBox 4202">
          <a:extLst>
            <a:ext uri="{FF2B5EF4-FFF2-40B4-BE49-F238E27FC236}">
              <a16:creationId xmlns:a16="http://schemas.microsoft.com/office/drawing/2014/main" id="{00000000-0008-0000-0000-00006B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04" name="TextBox 4203">
          <a:extLst>
            <a:ext uri="{FF2B5EF4-FFF2-40B4-BE49-F238E27FC236}">
              <a16:creationId xmlns:a16="http://schemas.microsoft.com/office/drawing/2014/main" id="{00000000-0008-0000-0000-00006C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05" name="TextBox 4204">
          <a:extLst>
            <a:ext uri="{FF2B5EF4-FFF2-40B4-BE49-F238E27FC236}">
              <a16:creationId xmlns:a16="http://schemas.microsoft.com/office/drawing/2014/main" id="{00000000-0008-0000-0000-00006D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06" name="TextBox 4205">
          <a:extLst>
            <a:ext uri="{FF2B5EF4-FFF2-40B4-BE49-F238E27FC236}">
              <a16:creationId xmlns:a16="http://schemas.microsoft.com/office/drawing/2014/main" id="{00000000-0008-0000-0000-00006E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07" name="TextBox 4206">
          <a:extLst>
            <a:ext uri="{FF2B5EF4-FFF2-40B4-BE49-F238E27FC236}">
              <a16:creationId xmlns:a16="http://schemas.microsoft.com/office/drawing/2014/main" id="{00000000-0008-0000-0000-00006F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08" name="TextBox 4207">
          <a:extLst>
            <a:ext uri="{FF2B5EF4-FFF2-40B4-BE49-F238E27FC236}">
              <a16:creationId xmlns:a16="http://schemas.microsoft.com/office/drawing/2014/main" id="{00000000-0008-0000-0000-000070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09" name="TextBox 4208">
          <a:extLst>
            <a:ext uri="{FF2B5EF4-FFF2-40B4-BE49-F238E27FC236}">
              <a16:creationId xmlns:a16="http://schemas.microsoft.com/office/drawing/2014/main" id="{00000000-0008-0000-0000-000071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10" name="TextBox 4209">
          <a:extLst>
            <a:ext uri="{FF2B5EF4-FFF2-40B4-BE49-F238E27FC236}">
              <a16:creationId xmlns:a16="http://schemas.microsoft.com/office/drawing/2014/main" id="{00000000-0008-0000-0000-000072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11" name="TextBox 4210">
          <a:extLst>
            <a:ext uri="{FF2B5EF4-FFF2-40B4-BE49-F238E27FC236}">
              <a16:creationId xmlns:a16="http://schemas.microsoft.com/office/drawing/2014/main" id="{00000000-0008-0000-0000-000073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212" name="TextBox 4211">
          <a:extLst>
            <a:ext uri="{FF2B5EF4-FFF2-40B4-BE49-F238E27FC236}">
              <a16:creationId xmlns:a16="http://schemas.microsoft.com/office/drawing/2014/main" id="{00000000-0008-0000-0000-00007410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213" name="TextBox 4212">
          <a:extLst>
            <a:ext uri="{FF2B5EF4-FFF2-40B4-BE49-F238E27FC236}">
              <a16:creationId xmlns:a16="http://schemas.microsoft.com/office/drawing/2014/main" id="{00000000-0008-0000-0000-00007510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214" name="TextBox 4213">
          <a:extLst>
            <a:ext uri="{FF2B5EF4-FFF2-40B4-BE49-F238E27FC236}">
              <a16:creationId xmlns:a16="http://schemas.microsoft.com/office/drawing/2014/main" id="{00000000-0008-0000-0000-00007610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215" name="TextBox 4214">
          <a:extLst>
            <a:ext uri="{FF2B5EF4-FFF2-40B4-BE49-F238E27FC236}">
              <a16:creationId xmlns:a16="http://schemas.microsoft.com/office/drawing/2014/main" id="{00000000-0008-0000-0000-00007710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16" name="TextBox 4215">
          <a:extLst>
            <a:ext uri="{FF2B5EF4-FFF2-40B4-BE49-F238E27FC236}">
              <a16:creationId xmlns:a16="http://schemas.microsoft.com/office/drawing/2014/main" id="{00000000-0008-0000-0000-000078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17" name="TextBox 4216">
          <a:extLst>
            <a:ext uri="{FF2B5EF4-FFF2-40B4-BE49-F238E27FC236}">
              <a16:creationId xmlns:a16="http://schemas.microsoft.com/office/drawing/2014/main" id="{00000000-0008-0000-0000-000079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18" name="TextBox 4217">
          <a:extLst>
            <a:ext uri="{FF2B5EF4-FFF2-40B4-BE49-F238E27FC236}">
              <a16:creationId xmlns:a16="http://schemas.microsoft.com/office/drawing/2014/main" id="{00000000-0008-0000-0000-00007A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19" name="TextBox 4218">
          <a:extLst>
            <a:ext uri="{FF2B5EF4-FFF2-40B4-BE49-F238E27FC236}">
              <a16:creationId xmlns:a16="http://schemas.microsoft.com/office/drawing/2014/main" id="{00000000-0008-0000-0000-00007B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20" name="TextBox 4219">
          <a:extLst>
            <a:ext uri="{FF2B5EF4-FFF2-40B4-BE49-F238E27FC236}">
              <a16:creationId xmlns:a16="http://schemas.microsoft.com/office/drawing/2014/main" id="{00000000-0008-0000-0000-00007C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21" name="TextBox 4220">
          <a:extLst>
            <a:ext uri="{FF2B5EF4-FFF2-40B4-BE49-F238E27FC236}">
              <a16:creationId xmlns:a16="http://schemas.microsoft.com/office/drawing/2014/main" id="{00000000-0008-0000-0000-00007D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22" name="TextBox 4221">
          <a:extLst>
            <a:ext uri="{FF2B5EF4-FFF2-40B4-BE49-F238E27FC236}">
              <a16:creationId xmlns:a16="http://schemas.microsoft.com/office/drawing/2014/main" id="{00000000-0008-0000-0000-00007E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23" name="TextBox 4222">
          <a:extLst>
            <a:ext uri="{FF2B5EF4-FFF2-40B4-BE49-F238E27FC236}">
              <a16:creationId xmlns:a16="http://schemas.microsoft.com/office/drawing/2014/main" id="{00000000-0008-0000-0000-00007F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24" name="TextBox 4223">
          <a:extLst>
            <a:ext uri="{FF2B5EF4-FFF2-40B4-BE49-F238E27FC236}">
              <a16:creationId xmlns:a16="http://schemas.microsoft.com/office/drawing/2014/main" id="{00000000-0008-0000-0000-000080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25" name="TextBox 4224">
          <a:extLst>
            <a:ext uri="{FF2B5EF4-FFF2-40B4-BE49-F238E27FC236}">
              <a16:creationId xmlns:a16="http://schemas.microsoft.com/office/drawing/2014/main" id="{00000000-0008-0000-0000-000081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26" name="TextBox 4225">
          <a:extLst>
            <a:ext uri="{FF2B5EF4-FFF2-40B4-BE49-F238E27FC236}">
              <a16:creationId xmlns:a16="http://schemas.microsoft.com/office/drawing/2014/main" id="{00000000-0008-0000-0000-000082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27" name="TextBox 4226">
          <a:extLst>
            <a:ext uri="{FF2B5EF4-FFF2-40B4-BE49-F238E27FC236}">
              <a16:creationId xmlns:a16="http://schemas.microsoft.com/office/drawing/2014/main" id="{00000000-0008-0000-0000-000083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228" name="TextBox 4227">
          <a:extLst>
            <a:ext uri="{FF2B5EF4-FFF2-40B4-BE49-F238E27FC236}">
              <a16:creationId xmlns:a16="http://schemas.microsoft.com/office/drawing/2014/main" id="{00000000-0008-0000-0000-00008410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229" name="TextBox 4228">
          <a:extLst>
            <a:ext uri="{FF2B5EF4-FFF2-40B4-BE49-F238E27FC236}">
              <a16:creationId xmlns:a16="http://schemas.microsoft.com/office/drawing/2014/main" id="{00000000-0008-0000-0000-00008510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230" name="TextBox 4229">
          <a:extLst>
            <a:ext uri="{FF2B5EF4-FFF2-40B4-BE49-F238E27FC236}">
              <a16:creationId xmlns:a16="http://schemas.microsoft.com/office/drawing/2014/main" id="{00000000-0008-0000-0000-00008610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231" name="TextBox 4230">
          <a:extLst>
            <a:ext uri="{FF2B5EF4-FFF2-40B4-BE49-F238E27FC236}">
              <a16:creationId xmlns:a16="http://schemas.microsoft.com/office/drawing/2014/main" id="{00000000-0008-0000-0000-00008710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32" name="TextBox 4231">
          <a:extLst>
            <a:ext uri="{FF2B5EF4-FFF2-40B4-BE49-F238E27FC236}">
              <a16:creationId xmlns:a16="http://schemas.microsoft.com/office/drawing/2014/main" id="{00000000-0008-0000-0000-000088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33" name="TextBox 4232">
          <a:extLst>
            <a:ext uri="{FF2B5EF4-FFF2-40B4-BE49-F238E27FC236}">
              <a16:creationId xmlns:a16="http://schemas.microsoft.com/office/drawing/2014/main" id="{00000000-0008-0000-0000-000089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34" name="TextBox 4233">
          <a:extLst>
            <a:ext uri="{FF2B5EF4-FFF2-40B4-BE49-F238E27FC236}">
              <a16:creationId xmlns:a16="http://schemas.microsoft.com/office/drawing/2014/main" id="{00000000-0008-0000-0000-00008A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35" name="TextBox 4234">
          <a:extLst>
            <a:ext uri="{FF2B5EF4-FFF2-40B4-BE49-F238E27FC236}">
              <a16:creationId xmlns:a16="http://schemas.microsoft.com/office/drawing/2014/main" id="{00000000-0008-0000-0000-00008B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36" name="TextBox 4235">
          <a:extLst>
            <a:ext uri="{FF2B5EF4-FFF2-40B4-BE49-F238E27FC236}">
              <a16:creationId xmlns:a16="http://schemas.microsoft.com/office/drawing/2014/main" id="{00000000-0008-0000-0000-00008C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37" name="TextBox 4236">
          <a:extLst>
            <a:ext uri="{FF2B5EF4-FFF2-40B4-BE49-F238E27FC236}">
              <a16:creationId xmlns:a16="http://schemas.microsoft.com/office/drawing/2014/main" id="{00000000-0008-0000-0000-00008D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38" name="TextBox 4237">
          <a:extLst>
            <a:ext uri="{FF2B5EF4-FFF2-40B4-BE49-F238E27FC236}">
              <a16:creationId xmlns:a16="http://schemas.microsoft.com/office/drawing/2014/main" id="{00000000-0008-0000-0000-00008E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39" name="TextBox 4238">
          <a:extLst>
            <a:ext uri="{FF2B5EF4-FFF2-40B4-BE49-F238E27FC236}">
              <a16:creationId xmlns:a16="http://schemas.microsoft.com/office/drawing/2014/main" id="{00000000-0008-0000-0000-00008F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40" name="TextBox 4239">
          <a:extLst>
            <a:ext uri="{FF2B5EF4-FFF2-40B4-BE49-F238E27FC236}">
              <a16:creationId xmlns:a16="http://schemas.microsoft.com/office/drawing/2014/main" id="{00000000-0008-0000-0000-000090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41" name="TextBox 4240">
          <a:extLst>
            <a:ext uri="{FF2B5EF4-FFF2-40B4-BE49-F238E27FC236}">
              <a16:creationId xmlns:a16="http://schemas.microsoft.com/office/drawing/2014/main" id="{00000000-0008-0000-0000-000091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42" name="TextBox 4241">
          <a:extLst>
            <a:ext uri="{FF2B5EF4-FFF2-40B4-BE49-F238E27FC236}">
              <a16:creationId xmlns:a16="http://schemas.microsoft.com/office/drawing/2014/main" id="{00000000-0008-0000-0000-000092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243" name="TextBox 4242">
          <a:extLst>
            <a:ext uri="{FF2B5EF4-FFF2-40B4-BE49-F238E27FC236}">
              <a16:creationId xmlns:a16="http://schemas.microsoft.com/office/drawing/2014/main" id="{00000000-0008-0000-0000-00009310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44" name="TextBox 4243">
          <a:extLst>
            <a:ext uri="{FF2B5EF4-FFF2-40B4-BE49-F238E27FC236}">
              <a16:creationId xmlns:a16="http://schemas.microsoft.com/office/drawing/2014/main" id="{00000000-0008-0000-0000-000094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45" name="TextBox 4244">
          <a:extLst>
            <a:ext uri="{FF2B5EF4-FFF2-40B4-BE49-F238E27FC236}">
              <a16:creationId xmlns:a16="http://schemas.microsoft.com/office/drawing/2014/main" id="{00000000-0008-0000-0000-000095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46" name="TextBox 4245">
          <a:extLst>
            <a:ext uri="{FF2B5EF4-FFF2-40B4-BE49-F238E27FC236}">
              <a16:creationId xmlns:a16="http://schemas.microsoft.com/office/drawing/2014/main" id="{00000000-0008-0000-0000-000096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47" name="TextBox 4246">
          <a:extLst>
            <a:ext uri="{FF2B5EF4-FFF2-40B4-BE49-F238E27FC236}">
              <a16:creationId xmlns:a16="http://schemas.microsoft.com/office/drawing/2014/main" id="{00000000-0008-0000-0000-000097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48" name="TextBox 4247">
          <a:extLst>
            <a:ext uri="{FF2B5EF4-FFF2-40B4-BE49-F238E27FC236}">
              <a16:creationId xmlns:a16="http://schemas.microsoft.com/office/drawing/2014/main" id="{00000000-0008-0000-0000-000098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49" name="TextBox 4248">
          <a:extLst>
            <a:ext uri="{FF2B5EF4-FFF2-40B4-BE49-F238E27FC236}">
              <a16:creationId xmlns:a16="http://schemas.microsoft.com/office/drawing/2014/main" id="{00000000-0008-0000-0000-000099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50" name="TextBox 4249">
          <a:extLst>
            <a:ext uri="{FF2B5EF4-FFF2-40B4-BE49-F238E27FC236}">
              <a16:creationId xmlns:a16="http://schemas.microsoft.com/office/drawing/2014/main" id="{00000000-0008-0000-0000-00009A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51" name="TextBox 4250">
          <a:extLst>
            <a:ext uri="{FF2B5EF4-FFF2-40B4-BE49-F238E27FC236}">
              <a16:creationId xmlns:a16="http://schemas.microsoft.com/office/drawing/2014/main" id="{00000000-0008-0000-0000-00009B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52" name="TextBox 4251">
          <a:extLst>
            <a:ext uri="{FF2B5EF4-FFF2-40B4-BE49-F238E27FC236}">
              <a16:creationId xmlns:a16="http://schemas.microsoft.com/office/drawing/2014/main" id="{00000000-0008-0000-0000-00009C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53" name="TextBox 4252">
          <a:extLst>
            <a:ext uri="{FF2B5EF4-FFF2-40B4-BE49-F238E27FC236}">
              <a16:creationId xmlns:a16="http://schemas.microsoft.com/office/drawing/2014/main" id="{00000000-0008-0000-0000-00009D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54" name="TextBox 4253">
          <a:extLst>
            <a:ext uri="{FF2B5EF4-FFF2-40B4-BE49-F238E27FC236}">
              <a16:creationId xmlns:a16="http://schemas.microsoft.com/office/drawing/2014/main" id="{00000000-0008-0000-0000-00009E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55" name="TextBox 4254">
          <a:extLst>
            <a:ext uri="{FF2B5EF4-FFF2-40B4-BE49-F238E27FC236}">
              <a16:creationId xmlns:a16="http://schemas.microsoft.com/office/drawing/2014/main" id="{00000000-0008-0000-0000-00009F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56" name="TextBox 4255">
          <a:extLst>
            <a:ext uri="{FF2B5EF4-FFF2-40B4-BE49-F238E27FC236}">
              <a16:creationId xmlns:a16="http://schemas.microsoft.com/office/drawing/2014/main" id="{00000000-0008-0000-0000-0000A0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57" name="TextBox 4256">
          <a:extLst>
            <a:ext uri="{FF2B5EF4-FFF2-40B4-BE49-F238E27FC236}">
              <a16:creationId xmlns:a16="http://schemas.microsoft.com/office/drawing/2014/main" id="{00000000-0008-0000-0000-0000A1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58" name="TextBox 4257">
          <a:extLst>
            <a:ext uri="{FF2B5EF4-FFF2-40B4-BE49-F238E27FC236}">
              <a16:creationId xmlns:a16="http://schemas.microsoft.com/office/drawing/2014/main" id="{00000000-0008-0000-0000-0000A2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59" name="TextBox 4258">
          <a:extLst>
            <a:ext uri="{FF2B5EF4-FFF2-40B4-BE49-F238E27FC236}">
              <a16:creationId xmlns:a16="http://schemas.microsoft.com/office/drawing/2014/main" id="{00000000-0008-0000-0000-0000A3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60" name="TextBox 4259">
          <a:extLst>
            <a:ext uri="{FF2B5EF4-FFF2-40B4-BE49-F238E27FC236}">
              <a16:creationId xmlns:a16="http://schemas.microsoft.com/office/drawing/2014/main" id="{00000000-0008-0000-0000-0000A4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61" name="TextBox 4260">
          <a:extLst>
            <a:ext uri="{FF2B5EF4-FFF2-40B4-BE49-F238E27FC236}">
              <a16:creationId xmlns:a16="http://schemas.microsoft.com/office/drawing/2014/main" id="{00000000-0008-0000-0000-0000A5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62" name="TextBox 4261">
          <a:extLst>
            <a:ext uri="{FF2B5EF4-FFF2-40B4-BE49-F238E27FC236}">
              <a16:creationId xmlns:a16="http://schemas.microsoft.com/office/drawing/2014/main" id="{00000000-0008-0000-0000-0000A6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63" name="TextBox 4262">
          <a:extLst>
            <a:ext uri="{FF2B5EF4-FFF2-40B4-BE49-F238E27FC236}">
              <a16:creationId xmlns:a16="http://schemas.microsoft.com/office/drawing/2014/main" id="{00000000-0008-0000-0000-0000A7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64" name="TextBox 4263">
          <a:extLst>
            <a:ext uri="{FF2B5EF4-FFF2-40B4-BE49-F238E27FC236}">
              <a16:creationId xmlns:a16="http://schemas.microsoft.com/office/drawing/2014/main" id="{00000000-0008-0000-0000-0000A8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65" name="TextBox 4264">
          <a:extLst>
            <a:ext uri="{FF2B5EF4-FFF2-40B4-BE49-F238E27FC236}">
              <a16:creationId xmlns:a16="http://schemas.microsoft.com/office/drawing/2014/main" id="{00000000-0008-0000-0000-0000A9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66" name="TextBox 4265">
          <a:extLst>
            <a:ext uri="{FF2B5EF4-FFF2-40B4-BE49-F238E27FC236}">
              <a16:creationId xmlns:a16="http://schemas.microsoft.com/office/drawing/2014/main" id="{00000000-0008-0000-0000-0000AA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67" name="TextBox 4266">
          <a:extLst>
            <a:ext uri="{FF2B5EF4-FFF2-40B4-BE49-F238E27FC236}">
              <a16:creationId xmlns:a16="http://schemas.microsoft.com/office/drawing/2014/main" id="{00000000-0008-0000-0000-0000AB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68" name="TextBox 4267">
          <a:extLst>
            <a:ext uri="{FF2B5EF4-FFF2-40B4-BE49-F238E27FC236}">
              <a16:creationId xmlns:a16="http://schemas.microsoft.com/office/drawing/2014/main" id="{00000000-0008-0000-0000-0000AC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69" name="TextBox 4268">
          <a:extLst>
            <a:ext uri="{FF2B5EF4-FFF2-40B4-BE49-F238E27FC236}">
              <a16:creationId xmlns:a16="http://schemas.microsoft.com/office/drawing/2014/main" id="{00000000-0008-0000-0000-0000AD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70" name="TextBox 4269">
          <a:extLst>
            <a:ext uri="{FF2B5EF4-FFF2-40B4-BE49-F238E27FC236}">
              <a16:creationId xmlns:a16="http://schemas.microsoft.com/office/drawing/2014/main" id="{00000000-0008-0000-0000-0000AE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71" name="TextBox 4270">
          <a:extLst>
            <a:ext uri="{FF2B5EF4-FFF2-40B4-BE49-F238E27FC236}">
              <a16:creationId xmlns:a16="http://schemas.microsoft.com/office/drawing/2014/main" id="{00000000-0008-0000-0000-0000AF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72" name="TextBox 4271">
          <a:extLst>
            <a:ext uri="{FF2B5EF4-FFF2-40B4-BE49-F238E27FC236}">
              <a16:creationId xmlns:a16="http://schemas.microsoft.com/office/drawing/2014/main" id="{00000000-0008-0000-0000-0000B0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73" name="TextBox 4272">
          <a:extLst>
            <a:ext uri="{FF2B5EF4-FFF2-40B4-BE49-F238E27FC236}">
              <a16:creationId xmlns:a16="http://schemas.microsoft.com/office/drawing/2014/main" id="{00000000-0008-0000-0000-0000B1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74" name="TextBox 4273">
          <a:extLst>
            <a:ext uri="{FF2B5EF4-FFF2-40B4-BE49-F238E27FC236}">
              <a16:creationId xmlns:a16="http://schemas.microsoft.com/office/drawing/2014/main" id="{00000000-0008-0000-0000-0000B2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75" name="TextBox 4274">
          <a:extLst>
            <a:ext uri="{FF2B5EF4-FFF2-40B4-BE49-F238E27FC236}">
              <a16:creationId xmlns:a16="http://schemas.microsoft.com/office/drawing/2014/main" id="{00000000-0008-0000-0000-0000B3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76" name="TextBox 4275">
          <a:extLst>
            <a:ext uri="{FF2B5EF4-FFF2-40B4-BE49-F238E27FC236}">
              <a16:creationId xmlns:a16="http://schemas.microsoft.com/office/drawing/2014/main" id="{00000000-0008-0000-0000-0000B4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77" name="TextBox 4276">
          <a:extLst>
            <a:ext uri="{FF2B5EF4-FFF2-40B4-BE49-F238E27FC236}">
              <a16:creationId xmlns:a16="http://schemas.microsoft.com/office/drawing/2014/main" id="{00000000-0008-0000-0000-0000B5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78" name="TextBox 4277">
          <a:extLst>
            <a:ext uri="{FF2B5EF4-FFF2-40B4-BE49-F238E27FC236}">
              <a16:creationId xmlns:a16="http://schemas.microsoft.com/office/drawing/2014/main" id="{00000000-0008-0000-0000-0000B6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279" name="TextBox 4278">
          <a:extLst>
            <a:ext uri="{FF2B5EF4-FFF2-40B4-BE49-F238E27FC236}">
              <a16:creationId xmlns:a16="http://schemas.microsoft.com/office/drawing/2014/main" id="{00000000-0008-0000-0000-0000B710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80" name="TextBox 4279">
          <a:extLst>
            <a:ext uri="{FF2B5EF4-FFF2-40B4-BE49-F238E27FC236}">
              <a16:creationId xmlns:a16="http://schemas.microsoft.com/office/drawing/2014/main" id="{00000000-0008-0000-0000-0000B8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81" name="TextBox 4280">
          <a:extLst>
            <a:ext uri="{FF2B5EF4-FFF2-40B4-BE49-F238E27FC236}">
              <a16:creationId xmlns:a16="http://schemas.microsoft.com/office/drawing/2014/main" id="{00000000-0008-0000-0000-0000B9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82" name="TextBox 4281">
          <a:extLst>
            <a:ext uri="{FF2B5EF4-FFF2-40B4-BE49-F238E27FC236}">
              <a16:creationId xmlns:a16="http://schemas.microsoft.com/office/drawing/2014/main" id="{00000000-0008-0000-0000-0000BA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83" name="TextBox 4282">
          <a:extLst>
            <a:ext uri="{FF2B5EF4-FFF2-40B4-BE49-F238E27FC236}">
              <a16:creationId xmlns:a16="http://schemas.microsoft.com/office/drawing/2014/main" id="{00000000-0008-0000-0000-0000BB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84" name="TextBox 4283">
          <a:extLst>
            <a:ext uri="{FF2B5EF4-FFF2-40B4-BE49-F238E27FC236}">
              <a16:creationId xmlns:a16="http://schemas.microsoft.com/office/drawing/2014/main" id="{00000000-0008-0000-0000-0000BC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85" name="TextBox 4284">
          <a:extLst>
            <a:ext uri="{FF2B5EF4-FFF2-40B4-BE49-F238E27FC236}">
              <a16:creationId xmlns:a16="http://schemas.microsoft.com/office/drawing/2014/main" id="{00000000-0008-0000-0000-0000BD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86" name="TextBox 4285">
          <a:extLst>
            <a:ext uri="{FF2B5EF4-FFF2-40B4-BE49-F238E27FC236}">
              <a16:creationId xmlns:a16="http://schemas.microsoft.com/office/drawing/2014/main" id="{00000000-0008-0000-0000-0000BE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87" name="TextBox 4286">
          <a:extLst>
            <a:ext uri="{FF2B5EF4-FFF2-40B4-BE49-F238E27FC236}">
              <a16:creationId xmlns:a16="http://schemas.microsoft.com/office/drawing/2014/main" id="{00000000-0008-0000-0000-0000BF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88" name="TextBox 4287">
          <a:extLst>
            <a:ext uri="{FF2B5EF4-FFF2-40B4-BE49-F238E27FC236}">
              <a16:creationId xmlns:a16="http://schemas.microsoft.com/office/drawing/2014/main" id="{00000000-0008-0000-0000-0000C0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89" name="TextBox 4288">
          <a:extLst>
            <a:ext uri="{FF2B5EF4-FFF2-40B4-BE49-F238E27FC236}">
              <a16:creationId xmlns:a16="http://schemas.microsoft.com/office/drawing/2014/main" id="{00000000-0008-0000-0000-0000C1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90" name="TextBox 4289">
          <a:extLst>
            <a:ext uri="{FF2B5EF4-FFF2-40B4-BE49-F238E27FC236}">
              <a16:creationId xmlns:a16="http://schemas.microsoft.com/office/drawing/2014/main" id="{00000000-0008-0000-0000-0000C2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91" name="TextBox 4290">
          <a:extLst>
            <a:ext uri="{FF2B5EF4-FFF2-40B4-BE49-F238E27FC236}">
              <a16:creationId xmlns:a16="http://schemas.microsoft.com/office/drawing/2014/main" id="{00000000-0008-0000-0000-0000C3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292" name="TextBox 4291">
          <a:extLst>
            <a:ext uri="{FF2B5EF4-FFF2-40B4-BE49-F238E27FC236}">
              <a16:creationId xmlns:a16="http://schemas.microsoft.com/office/drawing/2014/main" id="{00000000-0008-0000-0000-0000C410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293" name="TextBox 4292">
          <a:extLst>
            <a:ext uri="{FF2B5EF4-FFF2-40B4-BE49-F238E27FC236}">
              <a16:creationId xmlns:a16="http://schemas.microsoft.com/office/drawing/2014/main" id="{00000000-0008-0000-0000-0000C510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294" name="TextBox 4293">
          <a:extLst>
            <a:ext uri="{FF2B5EF4-FFF2-40B4-BE49-F238E27FC236}">
              <a16:creationId xmlns:a16="http://schemas.microsoft.com/office/drawing/2014/main" id="{00000000-0008-0000-0000-0000C610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295" name="TextBox 4294">
          <a:extLst>
            <a:ext uri="{FF2B5EF4-FFF2-40B4-BE49-F238E27FC236}">
              <a16:creationId xmlns:a16="http://schemas.microsoft.com/office/drawing/2014/main" id="{00000000-0008-0000-0000-0000C710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96" name="TextBox 4295">
          <a:extLst>
            <a:ext uri="{FF2B5EF4-FFF2-40B4-BE49-F238E27FC236}">
              <a16:creationId xmlns:a16="http://schemas.microsoft.com/office/drawing/2014/main" id="{00000000-0008-0000-0000-0000C8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97" name="TextBox 4296">
          <a:extLst>
            <a:ext uri="{FF2B5EF4-FFF2-40B4-BE49-F238E27FC236}">
              <a16:creationId xmlns:a16="http://schemas.microsoft.com/office/drawing/2014/main" id="{00000000-0008-0000-0000-0000C9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98" name="TextBox 4297">
          <a:extLst>
            <a:ext uri="{FF2B5EF4-FFF2-40B4-BE49-F238E27FC236}">
              <a16:creationId xmlns:a16="http://schemas.microsoft.com/office/drawing/2014/main" id="{00000000-0008-0000-0000-0000CA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299" name="TextBox 4298">
          <a:extLst>
            <a:ext uri="{FF2B5EF4-FFF2-40B4-BE49-F238E27FC236}">
              <a16:creationId xmlns:a16="http://schemas.microsoft.com/office/drawing/2014/main" id="{00000000-0008-0000-0000-0000CB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00" name="TextBox 4299">
          <a:extLst>
            <a:ext uri="{FF2B5EF4-FFF2-40B4-BE49-F238E27FC236}">
              <a16:creationId xmlns:a16="http://schemas.microsoft.com/office/drawing/2014/main" id="{00000000-0008-0000-0000-0000CC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01" name="TextBox 4300">
          <a:extLst>
            <a:ext uri="{FF2B5EF4-FFF2-40B4-BE49-F238E27FC236}">
              <a16:creationId xmlns:a16="http://schemas.microsoft.com/office/drawing/2014/main" id="{00000000-0008-0000-0000-0000CD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02" name="TextBox 4301">
          <a:extLst>
            <a:ext uri="{FF2B5EF4-FFF2-40B4-BE49-F238E27FC236}">
              <a16:creationId xmlns:a16="http://schemas.microsoft.com/office/drawing/2014/main" id="{00000000-0008-0000-0000-0000CE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03" name="TextBox 4302">
          <a:extLst>
            <a:ext uri="{FF2B5EF4-FFF2-40B4-BE49-F238E27FC236}">
              <a16:creationId xmlns:a16="http://schemas.microsoft.com/office/drawing/2014/main" id="{00000000-0008-0000-0000-0000CF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04" name="TextBox 4303">
          <a:extLst>
            <a:ext uri="{FF2B5EF4-FFF2-40B4-BE49-F238E27FC236}">
              <a16:creationId xmlns:a16="http://schemas.microsoft.com/office/drawing/2014/main" id="{00000000-0008-0000-0000-0000D0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05" name="TextBox 4304">
          <a:extLst>
            <a:ext uri="{FF2B5EF4-FFF2-40B4-BE49-F238E27FC236}">
              <a16:creationId xmlns:a16="http://schemas.microsoft.com/office/drawing/2014/main" id="{00000000-0008-0000-0000-0000D1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06" name="TextBox 4305">
          <a:extLst>
            <a:ext uri="{FF2B5EF4-FFF2-40B4-BE49-F238E27FC236}">
              <a16:creationId xmlns:a16="http://schemas.microsoft.com/office/drawing/2014/main" id="{00000000-0008-0000-0000-0000D2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07" name="TextBox 4306">
          <a:extLst>
            <a:ext uri="{FF2B5EF4-FFF2-40B4-BE49-F238E27FC236}">
              <a16:creationId xmlns:a16="http://schemas.microsoft.com/office/drawing/2014/main" id="{00000000-0008-0000-0000-0000D3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308" name="TextBox 4307">
          <a:extLst>
            <a:ext uri="{FF2B5EF4-FFF2-40B4-BE49-F238E27FC236}">
              <a16:creationId xmlns:a16="http://schemas.microsoft.com/office/drawing/2014/main" id="{00000000-0008-0000-0000-0000D410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309" name="TextBox 4308">
          <a:extLst>
            <a:ext uri="{FF2B5EF4-FFF2-40B4-BE49-F238E27FC236}">
              <a16:creationId xmlns:a16="http://schemas.microsoft.com/office/drawing/2014/main" id="{00000000-0008-0000-0000-0000D510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310" name="TextBox 4309">
          <a:extLst>
            <a:ext uri="{FF2B5EF4-FFF2-40B4-BE49-F238E27FC236}">
              <a16:creationId xmlns:a16="http://schemas.microsoft.com/office/drawing/2014/main" id="{00000000-0008-0000-0000-0000D610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311" name="TextBox 4310">
          <a:extLst>
            <a:ext uri="{FF2B5EF4-FFF2-40B4-BE49-F238E27FC236}">
              <a16:creationId xmlns:a16="http://schemas.microsoft.com/office/drawing/2014/main" id="{00000000-0008-0000-0000-0000D710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12" name="TextBox 4311">
          <a:extLst>
            <a:ext uri="{FF2B5EF4-FFF2-40B4-BE49-F238E27FC236}">
              <a16:creationId xmlns:a16="http://schemas.microsoft.com/office/drawing/2014/main" id="{00000000-0008-0000-0000-0000D8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13" name="TextBox 4312">
          <a:extLst>
            <a:ext uri="{FF2B5EF4-FFF2-40B4-BE49-F238E27FC236}">
              <a16:creationId xmlns:a16="http://schemas.microsoft.com/office/drawing/2014/main" id="{00000000-0008-0000-0000-0000D9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14" name="TextBox 4313">
          <a:extLst>
            <a:ext uri="{FF2B5EF4-FFF2-40B4-BE49-F238E27FC236}">
              <a16:creationId xmlns:a16="http://schemas.microsoft.com/office/drawing/2014/main" id="{00000000-0008-0000-0000-0000DA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15" name="TextBox 4314">
          <a:extLst>
            <a:ext uri="{FF2B5EF4-FFF2-40B4-BE49-F238E27FC236}">
              <a16:creationId xmlns:a16="http://schemas.microsoft.com/office/drawing/2014/main" id="{00000000-0008-0000-0000-0000DB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16" name="TextBox 4315">
          <a:extLst>
            <a:ext uri="{FF2B5EF4-FFF2-40B4-BE49-F238E27FC236}">
              <a16:creationId xmlns:a16="http://schemas.microsoft.com/office/drawing/2014/main" id="{00000000-0008-0000-0000-0000DC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17" name="TextBox 4316">
          <a:extLst>
            <a:ext uri="{FF2B5EF4-FFF2-40B4-BE49-F238E27FC236}">
              <a16:creationId xmlns:a16="http://schemas.microsoft.com/office/drawing/2014/main" id="{00000000-0008-0000-0000-0000DD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18" name="TextBox 4317">
          <a:extLst>
            <a:ext uri="{FF2B5EF4-FFF2-40B4-BE49-F238E27FC236}">
              <a16:creationId xmlns:a16="http://schemas.microsoft.com/office/drawing/2014/main" id="{00000000-0008-0000-0000-0000DE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19" name="TextBox 4318">
          <a:extLst>
            <a:ext uri="{FF2B5EF4-FFF2-40B4-BE49-F238E27FC236}">
              <a16:creationId xmlns:a16="http://schemas.microsoft.com/office/drawing/2014/main" id="{00000000-0008-0000-0000-0000DF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20" name="TextBox 4319">
          <a:extLst>
            <a:ext uri="{FF2B5EF4-FFF2-40B4-BE49-F238E27FC236}">
              <a16:creationId xmlns:a16="http://schemas.microsoft.com/office/drawing/2014/main" id="{00000000-0008-0000-0000-0000E0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21" name="TextBox 4320">
          <a:extLst>
            <a:ext uri="{FF2B5EF4-FFF2-40B4-BE49-F238E27FC236}">
              <a16:creationId xmlns:a16="http://schemas.microsoft.com/office/drawing/2014/main" id="{00000000-0008-0000-0000-0000E1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22" name="TextBox 4321">
          <a:extLst>
            <a:ext uri="{FF2B5EF4-FFF2-40B4-BE49-F238E27FC236}">
              <a16:creationId xmlns:a16="http://schemas.microsoft.com/office/drawing/2014/main" id="{00000000-0008-0000-0000-0000E2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23" name="TextBox 4322">
          <a:extLst>
            <a:ext uri="{FF2B5EF4-FFF2-40B4-BE49-F238E27FC236}">
              <a16:creationId xmlns:a16="http://schemas.microsoft.com/office/drawing/2014/main" id="{00000000-0008-0000-0000-0000E3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24" name="TextBox 4323">
          <a:extLst>
            <a:ext uri="{FF2B5EF4-FFF2-40B4-BE49-F238E27FC236}">
              <a16:creationId xmlns:a16="http://schemas.microsoft.com/office/drawing/2014/main" id="{00000000-0008-0000-0000-0000E4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25" name="TextBox 4324">
          <a:extLst>
            <a:ext uri="{FF2B5EF4-FFF2-40B4-BE49-F238E27FC236}">
              <a16:creationId xmlns:a16="http://schemas.microsoft.com/office/drawing/2014/main" id="{00000000-0008-0000-0000-0000E5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26" name="TextBox 4325">
          <a:extLst>
            <a:ext uri="{FF2B5EF4-FFF2-40B4-BE49-F238E27FC236}">
              <a16:creationId xmlns:a16="http://schemas.microsoft.com/office/drawing/2014/main" id="{00000000-0008-0000-0000-0000E6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27" name="TextBox 4326">
          <a:extLst>
            <a:ext uri="{FF2B5EF4-FFF2-40B4-BE49-F238E27FC236}">
              <a16:creationId xmlns:a16="http://schemas.microsoft.com/office/drawing/2014/main" id="{00000000-0008-0000-0000-0000E7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28" name="TextBox 4327">
          <a:extLst>
            <a:ext uri="{FF2B5EF4-FFF2-40B4-BE49-F238E27FC236}">
              <a16:creationId xmlns:a16="http://schemas.microsoft.com/office/drawing/2014/main" id="{00000000-0008-0000-0000-0000E8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29" name="TextBox 4328">
          <a:extLst>
            <a:ext uri="{FF2B5EF4-FFF2-40B4-BE49-F238E27FC236}">
              <a16:creationId xmlns:a16="http://schemas.microsoft.com/office/drawing/2014/main" id="{00000000-0008-0000-0000-0000E9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30" name="TextBox 4329">
          <a:extLst>
            <a:ext uri="{FF2B5EF4-FFF2-40B4-BE49-F238E27FC236}">
              <a16:creationId xmlns:a16="http://schemas.microsoft.com/office/drawing/2014/main" id="{00000000-0008-0000-0000-0000EA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31" name="TextBox 4330">
          <a:extLst>
            <a:ext uri="{FF2B5EF4-FFF2-40B4-BE49-F238E27FC236}">
              <a16:creationId xmlns:a16="http://schemas.microsoft.com/office/drawing/2014/main" id="{00000000-0008-0000-0000-0000EB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32" name="TextBox 4331">
          <a:extLst>
            <a:ext uri="{FF2B5EF4-FFF2-40B4-BE49-F238E27FC236}">
              <a16:creationId xmlns:a16="http://schemas.microsoft.com/office/drawing/2014/main" id="{00000000-0008-0000-0000-0000EC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33" name="TextBox 4332">
          <a:extLst>
            <a:ext uri="{FF2B5EF4-FFF2-40B4-BE49-F238E27FC236}">
              <a16:creationId xmlns:a16="http://schemas.microsoft.com/office/drawing/2014/main" id="{00000000-0008-0000-0000-0000ED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34" name="TextBox 4333">
          <a:extLst>
            <a:ext uri="{FF2B5EF4-FFF2-40B4-BE49-F238E27FC236}">
              <a16:creationId xmlns:a16="http://schemas.microsoft.com/office/drawing/2014/main" id="{00000000-0008-0000-0000-0000EE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35" name="TextBox 4334">
          <a:extLst>
            <a:ext uri="{FF2B5EF4-FFF2-40B4-BE49-F238E27FC236}">
              <a16:creationId xmlns:a16="http://schemas.microsoft.com/office/drawing/2014/main" id="{00000000-0008-0000-0000-0000EF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36" name="TextBox 4335">
          <a:extLst>
            <a:ext uri="{FF2B5EF4-FFF2-40B4-BE49-F238E27FC236}">
              <a16:creationId xmlns:a16="http://schemas.microsoft.com/office/drawing/2014/main" id="{00000000-0008-0000-0000-0000F0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37" name="TextBox 4336">
          <a:extLst>
            <a:ext uri="{FF2B5EF4-FFF2-40B4-BE49-F238E27FC236}">
              <a16:creationId xmlns:a16="http://schemas.microsoft.com/office/drawing/2014/main" id="{00000000-0008-0000-0000-0000F110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38" name="TextBox 4337">
          <a:extLst>
            <a:ext uri="{FF2B5EF4-FFF2-40B4-BE49-F238E27FC236}">
              <a16:creationId xmlns:a16="http://schemas.microsoft.com/office/drawing/2014/main" id="{00000000-0008-0000-0000-0000F2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39" name="TextBox 4338">
          <a:extLst>
            <a:ext uri="{FF2B5EF4-FFF2-40B4-BE49-F238E27FC236}">
              <a16:creationId xmlns:a16="http://schemas.microsoft.com/office/drawing/2014/main" id="{00000000-0008-0000-0000-0000F310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40" name="TextBox 4339">
          <a:extLst>
            <a:ext uri="{FF2B5EF4-FFF2-40B4-BE49-F238E27FC236}">
              <a16:creationId xmlns:a16="http://schemas.microsoft.com/office/drawing/2014/main" id="{00000000-0008-0000-0000-0000F4100000}"/>
            </a:ext>
          </a:extLst>
        </xdr:cNvPr>
        <xdr:cNvSpPr txBox="1"/>
      </xdr:nvSpPr>
      <xdr:spPr>
        <a:xfrm>
          <a:off x="9281160" y="0"/>
          <a:ext cx="192428" cy="2780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41" name="TextBox 4340">
          <a:extLst>
            <a:ext uri="{FF2B5EF4-FFF2-40B4-BE49-F238E27FC236}">
              <a16:creationId xmlns:a16="http://schemas.microsoft.com/office/drawing/2014/main" id="{00000000-0008-0000-0000-0000F5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42" name="TextBox 4341">
          <a:extLst>
            <a:ext uri="{FF2B5EF4-FFF2-40B4-BE49-F238E27FC236}">
              <a16:creationId xmlns:a16="http://schemas.microsoft.com/office/drawing/2014/main" id="{00000000-0008-0000-0000-0000F6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43" name="TextBox 4342">
          <a:extLst>
            <a:ext uri="{FF2B5EF4-FFF2-40B4-BE49-F238E27FC236}">
              <a16:creationId xmlns:a16="http://schemas.microsoft.com/office/drawing/2014/main" id="{00000000-0008-0000-0000-0000F7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44" name="TextBox 4343">
          <a:extLst>
            <a:ext uri="{FF2B5EF4-FFF2-40B4-BE49-F238E27FC236}">
              <a16:creationId xmlns:a16="http://schemas.microsoft.com/office/drawing/2014/main" id="{00000000-0008-0000-0000-0000F8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45" name="TextBox 4344">
          <a:extLst>
            <a:ext uri="{FF2B5EF4-FFF2-40B4-BE49-F238E27FC236}">
              <a16:creationId xmlns:a16="http://schemas.microsoft.com/office/drawing/2014/main" id="{00000000-0008-0000-0000-0000F9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46" name="TextBox 4345">
          <a:extLst>
            <a:ext uri="{FF2B5EF4-FFF2-40B4-BE49-F238E27FC236}">
              <a16:creationId xmlns:a16="http://schemas.microsoft.com/office/drawing/2014/main" id="{00000000-0008-0000-0000-0000FA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47" name="TextBox 4346">
          <a:extLst>
            <a:ext uri="{FF2B5EF4-FFF2-40B4-BE49-F238E27FC236}">
              <a16:creationId xmlns:a16="http://schemas.microsoft.com/office/drawing/2014/main" id="{00000000-0008-0000-0000-0000FB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48" name="TextBox 4347">
          <a:extLst>
            <a:ext uri="{FF2B5EF4-FFF2-40B4-BE49-F238E27FC236}">
              <a16:creationId xmlns:a16="http://schemas.microsoft.com/office/drawing/2014/main" id="{00000000-0008-0000-0000-0000FC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49" name="TextBox 4348">
          <a:extLst>
            <a:ext uri="{FF2B5EF4-FFF2-40B4-BE49-F238E27FC236}">
              <a16:creationId xmlns:a16="http://schemas.microsoft.com/office/drawing/2014/main" id="{00000000-0008-0000-0000-0000FD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50" name="TextBox 4349">
          <a:extLst>
            <a:ext uri="{FF2B5EF4-FFF2-40B4-BE49-F238E27FC236}">
              <a16:creationId xmlns:a16="http://schemas.microsoft.com/office/drawing/2014/main" id="{00000000-0008-0000-0000-0000FE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51" name="TextBox 4350">
          <a:extLst>
            <a:ext uri="{FF2B5EF4-FFF2-40B4-BE49-F238E27FC236}">
              <a16:creationId xmlns:a16="http://schemas.microsoft.com/office/drawing/2014/main" id="{00000000-0008-0000-0000-0000FF10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52" name="TextBox 4351">
          <a:extLst>
            <a:ext uri="{FF2B5EF4-FFF2-40B4-BE49-F238E27FC236}">
              <a16:creationId xmlns:a16="http://schemas.microsoft.com/office/drawing/2014/main" id="{00000000-0008-0000-0000-000000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53" name="TextBox 4352">
          <a:extLst>
            <a:ext uri="{FF2B5EF4-FFF2-40B4-BE49-F238E27FC236}">
              <a16:creationId xmlns:a16="http://schemas.microsoft.com/office/drawing/2014/main" id="{00000000-0008-0000-0000-000001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54" name="TextBox 4353">
          <a:extLst>
            <a:ext uri="{FF2B5EF4-FFF2-40B4-BE49-F238E27FC236}">
              <a16:creationId xmlns:a16="http://schemas.microsoft.com/office/drawing/2014/main" id="{00000000-0008-0000-0000-000002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55" name="TextBox 4354">
          <a:extLst>
            <a:ext uri="{FF2B5EF4-FFF2-40B4-BE49-F238E27FC236}">
              <a16:creationId xmlns:a16="http://schemas.microsoft.com/office/drawing/2014/main" id="{00000000-0008-0000-0000-000003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56" name="TextBox 4355">
          <a:extLst>
            <a:ext uri="{FF2B5EF4-FFF2-40B4-BE49-F238E27FC236}">
              <a16:creationId xmlns:a16="http://schemas.microsoft.com/office/drawing/2014/main" id="{00000000-0008-0000-0000-000004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57" name="TextBox 4356">
          <a:extLst>
            <a:ext uri="{FF2B5EF4-FFF2-40B4-BE49-F238E27FC236}">
              <a16:creationId xmlns:a16="http://schemas.microsoft.com/office/drawing/2014/main" id="{00000000-0008-0000-0000-000005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58" name="TextBox 4357">
          <a:extLst>
            <a:ext uri="{FF2B5EF4-FFF2-40B4-BE49-F238E27FC236}">
              <a16:creationId xmlns:a16="http://schemas.microsoft.com/office/drawing/2014/main" id="{00000000-0008-0000-0000-000006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59" name="TextBox 4358">
          <a:extLst>
            <a:ext uri="{FF2B5EF4-FFF2-40B4-BE49-F238E27FC236}">
              <a16:creationId xmlns:a16="http://schemas.microsoft.com/office/drawing/2014/main" id="{00000000-0008-0000-0000-000007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60" name="TextBox 4359">
          <a:extLst>
            <a:ext uri="{FF2B5EF4-FFF2-40B4-BE49-F238E27FC236}">
              <a16:creationId xmlns:a16="http://schemas.microsoft.com/office/drawing/2014/main" id="{00000000-0008-0000-0000-000008110000}"/>
            </a:ext>
          </a:extLst>
        </xdr:cNvPr>
        <xdr:cNvSpPr txBox="1"/>
      </xdr:nvSpPr>
      <xdr:spPr>
        <a:xfrm>
          <a:off x="9281160" y="0"/>
          <a:ext cx="192428" cy="2780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61" name="TextBox 4360">
          <a:extLst>
            <a:ext uri="{FF2B5EF4-FFF2-40B4-BE49-F238E27FC236}">
              <a16:creationId xmlns:a16="http://schemas.microsoft.com/office/drawing/2014/main" id="{00000000-0008-0000-0000-000009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62" name="TextBox 4361">
          <a:extLst>
            <a:ext uri="{FF2B5EF4-FFF2-40B4-BE49-F238E27FC236}">
              <a16:creationId xmlns:a16="http://schemas.microsoft.com/office/drawing/2014/main" id="{00000000-0008-0000-0000-00000A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63" name="TextBox 4362">
          <a:extLst>
            <a:ext uri="{FF2B5EF4-FFF2-40B4-BE49-F238E27FC236}">
              <a16:creationId xmlns:a16="http://schemas.microsoft.com/office/drawing/2014/main" id="{00000000-0008-0000-0000-00000B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64" name="TextBox 4363">
          <a:extLst>
            <a:ext uri="{FF2B5EF4-FFF2-40B4-BE49-F238E27FC236}">
              <a16:creationId xmlns:a16="http://schemas.microsoft.com/office/drawing/2014/main" id="{00000000-0008-0000-0000-00000C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65" name="TextBox 4364">
          <a:extLst>
            <a:ext uri="{FF2B5EF4-FFF2-40B4-BE49-F238E27FC236}">
              <a16:creationId xmlns:a16="http://schemas.microsoft.com/office/drawing/2014/main" id="{00000000-0008-0000-0000-00000D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66" name="TextBox 4365">
          <a:extLst>
            <a:ext uri="{FF2B5EF4-FFF2-40B4-BE49-F238E27FC236}">
              <a16:creationId xmlns:a16="http://schemas.microsoft.com/office/drawing/2014/main" id="{00000000-0008-0000-0000-00000E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67" name="TextBox 4366">
          <a:extLst>
            <a:ext uri="{FF2B5EF4-FFF2-40B4-BE49-F238E27FC236}">
              <a16:creationId xmlns:a16="http://schemas.microsoft.com/office/drawing/2014/main" id="{00000000-0008-0000-0000-00000F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68" name="TextBox 4367">
          <a:extLst>
            <a:ext uri="{FF2B5EF4-FFF2-40B4-BE49-F238E27FC236}">
              <a16:creationId xmlns:a16="http://schemas.microsoft.com/office/drawing/2014/main" id="{00000000-0008-0000-0000-000010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69" name="TextBox 4368">
          <a:extLst>
            <a:ext uri="{FF2B5EF4-FFF2-40B4-BE49-F238E27FC236}">
              <a16:creationId xmlns:a16="http://schemas.microsoft.com/office/drawing/2014/main" id="{00000000-0008-0000-0000-000011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70" name="TextBox 4369">
          <a:extLst>
            <a:ext uri="{FF2B5EF4-FFF2-40B4-BE49-F238E27FC236}">
              <a16:creationId xmlns:a16="http://schemas.microsoft.com/office/drawing/2014/main" id="{00000000-0008-0000-0000-000012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371" name="TextBox 4370">
          <a:extLst>
            <a:ext uri="{FF2B5EF4-FFF2-40B4-BE49-F238E27FC236}">
              <a16:creationId xmlns:a16="http://schemas.microsoft.com/office/drawing/2014/main" id="{00000000-0008-0000-0000-000013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72" name="TextBox 4371">
          <a:extLst>
            <a:ext uri="{FF2B5EF4-FFF2-40B4-BE49-F238E27FC236}">
              <a16:creationId xmlns:a16="http://schemas.microsoft.com/office/drawing/2014/main" id="{00000000-0008-0000-0000-000014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73" name="TextBox 4372">
          <a:extLst>
            <a:ext uri="{FF2B5EF4-FFF2-40B4-BE49-F238E27FC236}">
              <a16:creationId xmlns:a16="http://schemas.microsoft.com/office/drawing/2014/main" id="{00000000-0008-0000-0000-000015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74" name="TextBox 4373">
          <a:extLst>
            <a:ext uri="{FF2B5EF4-FFF2-40B4-BE49-F238E27FC236}">
              <a16:creationId xmlns:a16="http://schemas.microsoft.com/office/drawing/2014/main" id="{00000000-0008-0000-0000-000016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75" name="TextBox 4374">
          <a:extLst>
            <a:ext uri="{FF2B5EF4-FFF2-40B4-BE49-F238E27FC236}">
              <a16:creationId xmlns:a16="http://schemas.microsoft.com/office/drawing/2014/main" id="{00000000-0008-0000-0000-000017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76" name="TextBox 4375">
          <a:extLst>
            <a:ext uri="{FF2B5EF4-FFF2-40B4-BE49-F238E27FC236}">
              <a16:creationId xmlns:a16="http://schemas.microsoft.com/office/drawing/2014/main" id="{00000000-0008-0000-0000-000018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77" name="TextBox 4376">
          <a:extLst>
            <a:ext uri="{FF2B5EF4-FFF2-40B4-BE49-F238E27FC236}">
              <a16:creationId xmlns:a16="http://schemas.microsoft.com/office/drawing/2014/main" id="{00000000-0008-0000-0000-000019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78" name="TextBox 4377">
          <a:extLst>
            <a:ext uri="{FF2B5EF4-FFF2-40B4-BE49-F238E27FC236}">
              <a16:creationId xmlns:a16="http://schemas.microsoft.com/office/drawing/2014/main" id="{00000000-0008-0000-0000-00001A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79" name="TextBox 4378">
          <a:extLst>
            <a:ext uri="{FF2B5EF4-FFF2-40B4-BE49-F238E27FC236}">
              <a16:creationId xmlns:a16="http://schemas.microsoft.com/office/drawing/2014/main" id="{00000000-0008-0000-0000-00001B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80" name="TextBox 4379">
          <a:extLst>
            <a:ext uri="{FF2B5EF4-FFF2-40B4-BE49-F238E27FC236}">
              <a16:creationId xmlns:a16="http://schemas.microsoft.com/office/drawing/2014/main" id="{00000000-0008-0000-0000-00001C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81" name="TextBox 4380">
          <a:extLst>
            <a:ext uri="{FF2B5EF4-FFF2-40B4-BE49-F238E27FC236}">
              <a16:creationId xmlns:a16="http://schemas.microsoft.com/office/drawing/2014/main" id="{00000000-0008-0000-0000-00001D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82" name="TextBox 4381">
          <a:extLst>
            <a:ext uri="{FF2B5EF4-FFF2-40B4-BE49-F238E27FC236}">
              <a16:creationId xmlns:a16="http://schemas.microsoft.com/office/drawing/2014/main" id="{00000000-0008-0000-0000-00001E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83" name="TextBox 4382">
          <a:extLst>
            <a:ext uri="{FF2B5EF4-FFF2-40B4-BE49-F238E27FC236}">
              <a16:creationId xmlns:a16="http://schemas.microsoft.com/office/drawing/2014/main" id="{00000000-0008-0000-0000-00001F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84" name="TextBox 4383">
          <a:extLst>
            <a:ext uri="{FF2B5EF4-FFF2-40B4-BE49-F238E27FC236}">
              <a16:creationId xmlns:a16="http://schemas.microsoft.com/office/drawing/2014/main" id="{00000000-0008-0000-0000-000020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85" name="TextBox 4384">
          <a:extLst>
            <a:ext uri="{FF2B5EF4-FFF2-40B4-BE49-F238E27FC236}">
              <a16:creationId xmlns:a16="http://schemas.microsoft.com/office/drawing/2014/main" id="{00000000-0008-0000-0000-000021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86" name="TextBox 4385">
          <a:extLst>
            <a:ext uri="{FF2B5EF4-FFF2-40B4-BE49-F238E27FC236}">
              <a16:creationId xmlns:a16="http://schemas.microsoft.com/office/drawing/2014/main" id="{00000000-0008-0000-0000-000022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87" name="TextBox 4386">
          <a:extLst>
            <a:ext uri="{FF2B5EF4-FFF2-40B4-BE49-F238E27FC236}">
              <a16:creationId xmlns:a16="http://schemas.microsoft.com/office/drawing/2014/main" id="{00000000-0008-0000-0000-000023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88" name="TextBox 4387">
          <a:extLst>
            <a:ext uri="{FF2B5EF4-FFF2-40B4-BE49-F238E27FC236}">
              <a16:creationId xmlns:a16="http://schemas.microsoft.com/office/drawing/2014/main" id="{00000000-0008-0000-0000-000024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89" name="TextBox 4388">
          <a:extLst>
            <a:ext uri="{FF2B5EF4-FFF2-40B4-BE49-F238E27FC236}">
              <a16:creationId xmlns:a16="http://schemas.microsoft.com/office/drawing/2014/main" id="{00000000-0008-0000-0000-000025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90" name="TextBox 4389">
          <a:extLst>
            <a:ext uri="{FF2B5EF4-FFF2-40B4-BE49-F238E27FC236}">
              <a16:creationId xmlns:a16="http://schemas.microsoft.com/office/drawing/2014/main" id="{00000000-0008-0000-0000-000026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391" name="TextBox 4390">
          <a:extLst>
            <a:ext uri="{FF2B5EF4-FFF2-40B4-BE49-F238E27FC236}">
              <a16:creationId xmlns:a16="http://schemas.microsoft.com/office/drawing/2014/main" id="{00000000-0008-0000-0000-000027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92" name="TextBox 4391">
          <a:extLst>
            <a:ext uri="{FF2B5EF4-FFF2-40B4-BE49-F238E27FC236}">
              <a16:creationId xmlns:a16="http://schemas.microsoft.com/office/drawing/2014/main" id="{00000000-0008-0000-0000-000028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93" name="TextBox 4392">
          <a:extLst>
            <a:ext uri="{FF2B5EF4-FFF2-40B4-BE49-F238E27FC236}">
              <a16:creationId xmlns:a16="http://schemas.microsoft.com/office/drawing/2014/main" id="{00000000-0008-0000-0000-000029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94" name="TextBox 4393">
          <a:extLst>
            <a:ext uri="{FF2B5EF4-FFF2-40B4-BE49-F238E27FC236}">
              <a16:creationId xmlns:a16="http://schemas.microsoft.com/office/drawing/2014/main" id="{00000000-0008-0000-0000-00002A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95" name="TextBox 4394">
          <a:extLst>
            <a:ext uri="{FF2B5EF4-FFF2-40B4-BE49-F238E27FC236}">
              <a16:creationId xmlns:a16="http://schemas.microsoft.com/office/drawing/2014/main" id="{00000000-0008-0000-0000-00002B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96" name="TextBox 4395">
          <a:extLst>
            <a:ext uri="{FF2B5EF4-FFF2-40B4-BE49-F238E27FC236}">
              <a16:creationId xmlns:a16="http://schemas.microsoft.com/office/drawing/2014/main" id="{00000000-0008-0000-0000-00002C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97" name="TextBox 4396">
          <a:extLst>
            <a:ext uri="{FF2B5EF4-FFF2-40B4-BE49-F238E27FC236}">
              <a16:creationId xmlns:a16="http://schemas.microsoft.com/office/drawing/2014/main" id="{00000000-0008-0000-0000-00002D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98" name="TextBox 4397">
          <a:extLst>
            <a:ext uri="{FF2B5EF4-FFF2-40B4-BE49-F238E27FC236}">
              <a16:creationId xmlns:a16="http://schemas.microsoft.com/office/drawing/2014/main" id="{00000000-0008-0000-0000-00002E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399" name="TextBox 4398">
          <a:extLst>
            <a:ext uri="{FF2B5EF4-FFF2-40B4-BE49-F238E27FC236}">
              <a16:creationId xmlns:a16="http://schemas.microsoft.com/office/drawing/2014/main" id="{00000000-0008-0000-0000-00002F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00" name="TextBox 4399">
          <a:extLst>
            <a:ext uri="{FF2B5EF4-FFF2-40B4-BE49-F238E27FC236}">
              <a16:creationId xmlns:a16="http://schemas.microsoft.com/office/drawing/2014/main" id="{00000000-0008-0000-0000-000030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01" name="TextBox 4400">
          <a:extLst>
            <a:ext uri="{FF2B5EF4-FFF2-40B4-BE49-F238E27FC236}">
              <a16:creationId xmlns:a16="http://schemas.microsoft.com/office/drawing/2014/main" id="{00000000-0008-0000-0000-000031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02" name="TextBox 4401">
          <a:extLst>
            <a:ext uri="{FF2B5EF4-FFF2-40B4-BE49-F238E27FC236}">
              <a16:creationId xmlns:a16="http://schemas.microsoft.com/office/drawing/2014/main" id="{00000000-0008-0000-0000-000032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03" name="TextBox 4402">
          <a:extLst>
            <a:ext uri="{FF2B5EF4-FFF2-40B4-BE49-F238E27FC236}">
              <a16:creationId xmlns:a16="http://schemas.microsoft.com/office/drawing/2014/main" id="{00000000-0008-0000-0000-000033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04" name="TextBox 4403">
          <a:extLst>
            <a:ext uri="{FF2B5EF4-FFF2-40B4-BE49-F238E27FC236}">
              <a16:creationId xmlns:a16="http://schemas.microsoft.com/office/drawing/2014/main" id="{00000000-0008-0000-0000-000034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05" name="TextBox 4404">
          <a:extLst>
            <a:ext uri="{FF2B5EF4-FFF2-40B4-BE49-F238E27FC236}">
              <a16:creationId xmlns:a16="http://schemas.microsoft.com/office/drawing/2014/main" id="{00000000-0008-0000-0000-000035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06" name="TextBox 4405">
          <a:extLst>
            <a:ext uri="{FF2B5EF4-FFF2-40B4-BE49-F238E27FC236}">
              <a16:creationId xmlns:a16="http://schemas.microsoft.com/office/drawing/2014/main" id="{00000000-0008-0000-0000-000036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07" name="TextBox 4406">
          <a:extLst>
            <a:ext uri="{FF2B5EF4-FFF2-40B4-BE49-F238E27FC236}">
              <a16:creationId xmlns:a16="http://schemas.microsoft.com/office/drawing/2014/main" id="{00000000-0008-0000-0000-000037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08" name="TextBox 4407">
          <a:extLst>
            <a:ext uri="{FF2B5EF4-FFF2-40B4-BE49-F238E27FC236}">
              <a16:creationId xmlns:a16="http://schemas.microsoft.com/office/drawing/2014/main" id="{00000000-0008-0000-0000-000038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09" name="TextBox 4408">
          <a:extLst>
            <a:ext uri="{FF2B5EF4-FFF2-40B4-BE49-F238E27FC236}">
              <a16:creationId xmlns:a16="http://schemas.microsoft.com/office/drawing/2014/main" id="{00000000-0008-0000-0000-000039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10" name="TextBox 4409">
          <a:extLst>
            <a:ext uri="{FF2B5EF4-FFF2-40B4-BE49-F238E27FC236}">
              <a16:creationId xmlns:a16="http://schemas.microsoft.com/office/drawing/2014/main" id="{00000000-0008-0000-0000-00003A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11" name="TextBox 4410">
          <a:extLst>
            <a:ext uri="{FF2B5EF4-FFF2-40B4-BE49-F238E27FC236}">
              <a16:creationId xmlns:a16="http://schemas.microsoft.com/office/drawing/2014/main" id="{00000000-0008-0000-0000-00003B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12" name="TextBox 4411">
          <a:extLst>
            <a:ext uri="{FF2B5EF4-FFF2-40B4-BE49-F238E27FC236}">
              <a16:creationId xmlns:a16="http://schemas.microsoft.com/office/drawing/2014/main" id="{00000000-0008-0000-0000-00003C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13" name="TextBox 4412">
          <a:extLst>
            <a:ext uri="{FF2B5EF4-FFF2-40B4-BE49-F238E27FC236}">
              <a16:creationId xmlns:a16="http://schemas.microsoft.com/office/drawing/2014/main" id="{00000000-0008-0000-0000-00003D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14" name="TextBox 4413">
          <a:extLst>
            <a:ext uri="{FF2B5EF4-FFF2-40B4-BE49-F238E27FC236}">
              <a16:creationId xmlns:a16="http://schemas.microsoft.com/office/drawing/2014/main" id="{00000000-0008-0000-0000-00003E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15" name="TextBox 4414">
          <a:extLst>
            <a:ext uri="{FF2B5EF4-FFF2-40B4-BE49-F238E27FC236}">
              <a16:creationId xmlns:a16="http://schemas.microsoft.com/office/drawing/2014/main" id="{00000000-0008-0000-0000-00003F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16" name="TextBox 4415">
          <a:extLst>
            <a:ext uri="{FF2B5EF4-FFF2-40B4-BE49-F238E27FC236}">
              <a16:creationId xmlns:a16="http://schemas.microsoft.com/office/drawing/2014/main" id="{00000000-0008-0000-0000-000040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17" name="TextBox 4416">
          <a:extLst>
            <a:ext uri="{FF2B5EF4-FFF2-40B4-BE49-F238E27FC236}">
              <a16:creationId xmlns:a16="http://schemas.microsoft.com/office/drawing/2014/main" id="{00000000-0008-0000-0000-000041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18" name="TextBox 4417">
          <a:extLst>
            <a:ext uri="{FF2B5EF4-FFF2-40B4-BE49-F238E27FC236}">
              <a16:creationId xmlns:a16="http://schemas.microsoft.com/office/drawing/2014/main" id="{00000000-0008-0000-0000-000042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19" name="TextBox 4418">
          <a:extLst>
            <a:ext uri="{FF2B5EF4-FFF2-40B4-BE49-F238E27FC236}">
              <a16:creationId xmlns:a16="http://schemas.microsoft.com/office/drawing/2014/main" id="{00000000-0008-0000-0000-000043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20" name="TextBox 4419">
          <a:extLst>
            <a:ext uri="{FF2B5EF4-FFF2-40B4-BE49-F238E27FC236}">
              <a16:creationId xmlns:a16="http://schemas.microsoft.com/office/drawing/2014/main" id="{00000000-0008-0000-0000-000044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21" name="TextBox 4420">
          <a:extLst>
            <a:ext uri="{FF2B5EF4-FFF2-40B4-BE49-F238E27FC236}">
              <a16:creationId xmlns:a16="http://schemas.microsoft.com/office/drawing/2014/main" id="{00000000-0008-0000-0000-000045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22" name="TextBox 4421">
          <a:extLst>
            <a:ext uri="{FF2B5EF4-FFF2-40B4-BE49-F238E27FC236}">
              <a16:creationId xmlns:a16="http://schemas.microsoft.com/office/drawing/2014/main" id="{00000000-0008-0000-0000-000046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23" name="TextBox 4422">
          <a:extLst>
            <a:ext uri="{FF2B5EF4-FFF2-40B4-BE49-F238E27FC236}">
              <a16:creationId xmlns:a16="http://schemas.microsoft.com/office/drawing/2014/main" id="{00000000-0008-0000-0000-000047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24" name="TextBox 4423">
          <a:extLst>
            <a:ext uri="{FF2B5EF4-FFF2-40B4-BE49-F238E27FC236}">
              <a16:creationId xmlns:a16="http://schemas.microsoft.com/office/drawing/2014/main" id="{00000000-0008-0000-0000-000048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25" name="TextBox 4424">
          <a:extLst>
            <a:ext uri="{FF2B5EF4-FFF2-40B4-BE49-F238E27FC236}">
              <a16:creationId xmlns:a16="http://schemas.microsoft.com/office/drawing/2014/main" id="{00000000-0008-0000-0000-000049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26" name="TextBox 4425">
          <a:extLst>
            <a:ext uri="{FF2B5EF4-FFF2-40B4-BE49-F238E27FC236}">
              <a16:creationId xmlns:a16="http://schemas.microsoft.com/office/drawing/2014/main" id="{00000000-0008-0000-0000-00004A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27" name="TextBox 4426">
          <a:extLst>
            <a:ext uri="{FF2B5EF4-FFF2-40B4-BE49-F238E27FC236}">
              <a16:creationId xmlns:a16="http://schemas.microsoft.com/office/drawing/2014/main" id="{00000000-0008-0000-0000-00004B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28" name="TextBox 4427">
          <a:extLst>
            <a:ext uri="{FF2B5EF4-FFF2-40B4-BE49-F238E27FC236}">
              <a16:creationId xmlns:a16="http://schemas.microsoft.com/office/drawing/2014/main" id="{00000000-0008-0000-0000-00004C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29" name="TextBox 4428">
          <a:extLst>
            <a:ext uri="{FF2B5EF4-FFF2-40B4-BE49-F238E27FC236}">
              <a16:creationId xmlns:a16="http://schemas.microsoft.com/office/drawing/2014/main" id="{00000000-0008-0000-0000-00004D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30" name="TextBox 4429">
          <a:extLst>
            <a:ext uri="{FF2B5EF4-FFF2-40B4-BE49-F238E27FC236}">
              <a16:creationId xmlns:a16="http://schemas.microsoft.com/office/drawing/2014/main" id="{00000000-0008-0000-0000-00004E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31" name="TextBox 4430">
          <a:extLst>
            <a:ext uri="{FF2B5EF4-FFF2-40B4-BE49-F238E27FC236}">
              <a16:creationId xmlns:a16="http://schemas.microsoft.com/office/drawing/2014/main" id="{00000000-0008-0000-0000-00004F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32" name="TextBox 4431">
          <a:extLst>
            <a:ext uri="{FF2B5EF4-FFF2-40B4-BE49-F238E27FC236}">
              <a16:creationId xmlns:a16="http://schemas.microsoft.com/office/drawing/2014/main" id="{00000000-0008-0000-0000-000050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33" name="TextBox 4432">
          <a:extLst>
            <a:ext uri="{FF2B5EF4-FFF2-40B4-BE49-F238E27FC236}">
              <a16:creationId xmlns:a16="http://schemas.microsoft.com/office/drawing/2014/main" id="{00000000-0008-0000-0000-000051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34" name="TextBox 4433">
          <a:extLst>
            <a:ext uri="{FF2B5EF4-FFF2-40B4-BE49-F238E27FC236}">
              <a16:creationId xmlns:a16="http://schemas.microsoft.com/office/drawing/2014/main" id="{00000000-0008-0000-0000-000052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35" name="TextBox 4434">
          <a:extLst>
            <a:ext uri="{FF2B5EF4-FFF2-40B4-BE49-F238E27FC236}">
              <a16:creationId xmlns:a16="http://schemas.microsoft.com/office/drawing/2014/main" id="{00000000-0008-0000-0000-000053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36" name="TextBox 4435">
          <a:extLst>
            <a:ext uri="{FF2B5EF4-FFF2-40B4-BE49-F238E27FC236}">
              <a16:creationId xmlns:a16="http://schemas.microsoft.com/office/drawing/2014/main" id="{00000000-0008-0000-0000-000054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437" name="TextBox 4436">
          <a:extLst>
            <a:ext uri="{FF2B5EF4-FFF2-40B4-BE49-F238E27FC236}">
              <a16:creationId xmlns:a16="http://schemas.microsoft.com/office/drawing/2014/main" id="{00000000-0008-0000-0000-00005511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38" name="TextBox 4437">
          <a:extLst>
            <a:ext uri="{FF2B5EF4-FFF2-40B4-BE49-F238E27FC236}">
              <a16:creationId xmlns:a16="http://schemas.microsoft.com/office/drawing/2014/main" id="{00000000-0008-0000-0000-000056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439" name="TextBox 4438">
          <a:extLst>
            <a:ext uri="{FF2B5EF4-FFF2-40B4-BE49-F238E27FC236}">
              <a16:creationId xmlns:a16="http://schemas.microsoft.com/office/drawing/2014/main" id="{00000000-0008-0000-0000-00005711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40" name="TextBox 4439">
          <a:extLst>
            <a:ext uri="{FF2B5EF4-FFF2-40B4-BE49-F238E27FC236}">
              <a16:creationId xmlns:a16="http://schemas.microsoft.com/office/drawing/2014/main" id="{00000000-0008-0000-0000-000058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41" name="TextBox 4440">
          <a:extLst>
            <a:ext uri="{FF2B5EF4-FFF2-40B4-BE49-F238E27FC236}">
              <a16:creationId xmlns:a16="http://schemas.microsoft.com/office/drawing/2014/main" id="{00000000-0008-0000-0000-000059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42" name="TextBox 4441">
          <a:extLst>
            <a:ext uri="{FF2B5EF4-FFF2-40B4-BE49-F238E27FC236}">
              <a16:creationId xmlns:a16="http://schemas.microsoft.com/office/drawing/2014/main" id="{00000000-0008-0000-0000-00005A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43" name="TextBox 4442">
          <a:extLst>
            <a:ext uri="{FF2B5EF4-FFF2-40B4-BE49-F238E27FC236}">
              <a16:creationId xmlns:a16="http://schemas.microsoft.com/office/drawing/2014/main" id="{00000000-0008-0000-0000-00005B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44" name="TextBox 4443">
          <a:extLst>
            <a:ext uri="{FF2B5EF4-FFF2-40B4-BE49-F238E27FC236}">
              <a16:creationId xmlns:a16="http://schemas.microsoft.com/office/drawing/2014/main" id="{00000000-0008-0000-0000-00005C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45" name="TextBox 4444">
          <a:extLst>
            <a:ext uri="{FF2B5EF4-FFF2-40B4-BE49-F238E27FC236}">
              <a16:creationId xmlns:a16="http://schemas.microsoft.com/office/drawing/2014/main" id="{00000000-0008-0000-0000-00005D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46" name="TextBox 4445">
          <a:extLst>
            <a:ext uri="{FF2B5EF4-FFF2-40B4-BE49-F238E27FC236}">
              <a16:creationId xmlns:a16="http://schemas.microsoft.com/office/drawing/2014/main" id="{00000000-0008-0000-0000-00005E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47" name="TextBox 4446">
          <a:extLst>
            <a:ext uri="{FF2B5EF4-FFF2-40B4-BE49-F238E27FC236}">
              <a16:creationId xmlns:a16="http://schemas.microsoft.com/office/drawing/2014/main" id="{00000000-0008-0000-0000-00005F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48" name="TextBox 4447">
          <a:extLst>
            <a:ext uri="{FF2B5EF4-FFF2-40B4-BE49-F238E27FC236}">
              <a16:creationId xmlns:a16="http://schemas.microsoft.com/office/drawing/2014/main" id="{00000000-0008-0000-0000-000060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49" name="TextBox 4448">
          <a:extLst>
            <a:ext uri="{FF2B5EF4-FFF2-40B4-BE49-F238E27FC236}">
              <a16:creationId xmlns:a16="http://schemas.microsoft.com/office/drawing/2014/main" id="{00000000-0008-0000-0000-000061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50" name="TextBox 4449">
          <a:extLst>
            <a:ext uri="{FF2B5EF4-FFF2-40B4-BE49-F238E27FC236}">
              <a16:creationId xmlns:a16="http://schemas.microsoft.com/office/drawing/2014/main" id="{00000000-0008-0000-0000-000062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51" name="TextBox 4450">
          <a:extLst>
            <a:ext uri="{FF2B5EF4-FFF2-40B4-BE49-F238E27FC236}">
              <a16:creationId xmlns:a16="http://schemas.microsoft.com/office/drawing/2014/main" id="{00000000-0008-0000-0000-000063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52" name="TextBox 4451">
          <a:extLst>
            <a:ext uri="{FF2B5EF4-FFF2-40B4-BE49-F238E27FC236}">
              <a16:creationId xmlns:a16="http://schemas.microsoft.com/office/drawing/2014/main" id="{00000000-0008-0000-0000-000064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53" name="TextBox 4452">
          <a:extLst>
            <a:ext uri="{FF2B5EF4-FFF2-40B4-BE49-F238E27FC236}">
              <a16:creationId xmlns:a16="http://schemas.microsoft.com/office/drawing/2014/main" id="{00000000-0008-0000-0000-000065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54" name="TextBox 4453">
          <a:extLst>
            <a:ext uri="{FF2B5EF4-FFF2-40B4-BE49-F238E27FC236}">
              <a16:creationId xmlns:a16="http://schemas.microsoft.com/office/drawing/2014/main" id="{00000000-0008-0000-0000-000066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55" name="TextBox 4454">
          <a:extLst>
            <a:ext uri="{FF2B5EF4-FFF2-40B4-BE49-F238E27FC236}">
              <a16:creationId xmlns:a16="http://schemas.microsoft.com/office/drawing/2014/main" id="{00000000-0008-0000-0000-000067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56" name="TextBox 4455">
          <a:extLst>
            <a:ext uri="{FF2B5EF4-FFF2-40B4-BE49-F238E27FC236}">
              <a16:creationId xmlns:a16="http://schemas.microsoft.com/office/drawing/2014/main" id="{00000000-0008-0000-0000-000068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57" name="TextBox 4456">
          <a:extLst>
            <a:ext uri="{FF2B5EF4-FFF2-40B4-BE49-F238E27FC236}">
              <a16:creationId xmlns:a16="http://schemas.microsoft.com/office/drawing/2014/main" id="{00000000-0008-0000-0000-000069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58" name="TextBox 4457">
          <a:extLst>
            <a:ext uri="{FF2B5EF4-FFF2-40B4-BE49-F238E27FC236}">
              <a16:creationId xmlns:a16="http://schemas.microsoft.com/office/drawing/2014/main" id="{00000000-0008-0000-0000-00006A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59" name="TextBox 4458">
          <a:extLst>
            <a:ext uri="{FF2B5EF4-FFF2-40B4-BE49-F238E27FC236}">
              <a16:creationId xmlns:a16="http://schemas.microsoft.com/office/drawing/2014/main" id="{00000000-0008-0000-0000-00006B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60" name="TextBox 4459">
          <a:extLst>
            <a:ext uri="{FF2B5EF4-FFF2-40B4-BE49-F238E27FC236}">
              <a16:creationId xmlns:a16="http://schemas.microsoft.com/office/drawing/2014/main" id="{00000000-0008-0000-0000-00006C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61" name="TextBox 4460">
          <a:extLst>
            <a:ext uri="{FF2B5EF4-FFF2-40B4-BE49-F238E27FC236}">
              <a16:creationId xmlns:a16="http://schemas.microsoft.com/office/drawing/2014/main" id="{00000000-0008-0000-0000-00006D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62" name="TextBox 4461">
          <a:extLst>
            <a:ext uri="{FF2B5EF4-FFF2-40B4-BE49-F238E27FC236}">
              <a16:creationId xmlns:a16="http://schemas.microsoft.com/office/drawing/2014/main" id="{00000000-0008-0000-0000-00006E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63" name="TextBox 4462">
          <a:extLst>
            <a:ext uri="{FF2B5EF4-FFF2-40B4-BE49-F238E27FC236}">
              <a16:creationId xmlns:a16="http://schemas.microsoft.com/office/drawing/2014/main" id="{00000000-0008-0000-0000-00006F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64" name="TextBox 4463">
          <a:extLst>
            <a:ext uri="{FF2B5EF4-FFF2-40B4-BE49-F238E27FC236}">
              <a16:creationId xmlns:a16="http://schemas.microsoft.com/office/drawing/2014/main" id="{00000000-0008-0000-0000-000070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65" name="TextBox 4464">
          <a:extLst>
            <a:ext uri="{FF2B5EF4-FFF2-40B4-BE49-F238E27FC236}">
              <a16:creationId xmlns:a16="http://schemas.microsoft.com/office/drawing/2014/main" id="{00000000-0008-0000-0000-000071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66" name="TextBox 4465">
          <a:extLst>
            <a:ext uri="{FF2B5EF4-FFF2-40B4-BE49-F238E27FC236}">
              <a16:creationId xmlns:a16="http://schemas.microsoft.com/office/drawing/2014/main" id="{00000000-0008-0000-0000-000072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467" name="TextBox 4466">
          <a:extLst>
            <a:ext uri="{FF2B5EF4-FFF2-40B4-BE49-F238E27FC236}">
              <a16:creationId xmlns:a16="http://schemas.microsoft.com/office/drawing/2014/main" id="{00000000-0008-0000-0000-000073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68" name="TextBox 4467">
          <a:extLst>
            <a:ext uri="{FF2B5EF4-FFF2-40B4-BE49-F238E27FC236}">
              <a16:creationId xmlns:a16="http://schemas.microsoft.com/office/drawing/2014/main" id="{00000000-0008-0000-0000-000074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69" name="TextBox 4468">
          <a:extLst>
            <a:ext uri="{FF2B5EF4-FFF2-40B4-BE49-F238E27FC236}">
              <a16:creationId xmlns:a16="http://schemas.microsoft.com/office/drawing/2014/main" id="{00000000-0008-0000-0000-000075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70" name="TextBox 4469">
          <a:extLst>
            <a:ext uri="{FF2B5EF4-FFF2-40B4-BE49-F238E27FC236}">
              <a16:creationId xmlns:a16="http://schemas.microsoft.com/office/drawing/2014/main" id="{00000000-0008-0000-0000-000076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71" name="TextBox 4470">
          <a:extLst>
            <a:ext uri="{FF2B5EF4-FFF2-40B4-BE49-F238E27FC236}">
              <a16:creationId xmlns:a16="http://schemas.microsoft.com/office/drawing/2014/main" id="{00000000-0008-0000-0000-000077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72" name="TextBox 4471">
          <a:extLst>
            <a:ext uri="{FF2B5EF4-FFF2-40B4-BE49-F238E27FC236}">
              <a16:creationId xmlns:a16="http://schemas.microsoft.com/office/drawing/2014/main" id="{00000000-0008-0000-0000-000078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73" name="TextBox 4472">
          <a:extLst>
            <a:ext uri="{FF2B5EF4-FFF2-40B4-BE49-F238E27FC236}">
              <a16:creationId xmlns:a16="http://schemas.microsoft.com/office/drawing/2014/main" id="{00000000-0008-0000-0000-000079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74" name="TextBox 4473">
          <a:extLst>
            <a:ext uri="{FF2B5EF4-FFF2-40B4-BE49-F238E27FC236}">
              <a16:creationId xmlns:a16="http://schemas.microsoft.com/office/drawing/2014/main" id="{00000000-0008-0000-0000-00007A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75" name="TextBox 4474">
          <a:extLst>
            <a:ext uri="{FF2B5EF4-FFF2-40B4-BE49-F238E27FC236}">
              <a16:creationId xmlns:a16="http://schemas.microsoft.com/office/drawing/2014/main" id="{00000000-0008-0000-0000-00007B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76" name="TextBox 4475">
          <a:extLst>
            <a:ext uri="{FF2B5EF4-FFF2-40B4-BE49-F238E27FC236}">
              <a16:creationId xmlns:a16="http://schemas.microsoft.com/office/drawing/2014/main" id="{00000000-0008-0000-0000-00007C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77" name="TextBox 4476">
          <a:extLst>
            <a:ext uri="{FF2B5EF4-FFF2-40B4-BE49-F238E27FC236}">
              <a16:creationId xmlns:a16="http://schemas.microsoft.com/office/drawing/2014/main" id="{00000000-0008-0000-0000-00007D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78" name="TextBox 4477">
          <a:extLst>
            <a:ext uri="{FF2B5EF4-FFF2-40B4-BE49-F238E27FC236}">
              <a16:creationId xmlns:a16="http://schemas.microsoft.com/office/drawing/2014/main" id="{00000000-0008-0000-0000-00007E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79" name="TextBox 4478">
          <a:extLst>
            <a:ext uri="{FF2B5EF4-FFF2-40B4-BE49-F238E27FC236}">
              <a16:creationId xmlns:a16="http://schemas.microsoft.com/office/drawing/2014/main" id="{00000000-0008-0000-0000-00007F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80" name="TextBox 4479">
          <a:extLst>
            <a:ext uri="{FF2B5EF4-FFF2-40B4-BE49-F238E27FC236}">
              <a16:creationId xmlns:a16="http://schemas.microsoft.com/office/drawing/2014/main" id="{00000000-0008-0000-0000-000080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81" name="TextBox 4480">
          <a:extLst>
            <a:ext uri="{FF2B5EF4-FFF2-40B4-BE49-F238E27FC236}">
              <a16:creationId xmlns:a16="http://schemas.microsoft.com/office/drawing/2014/main" id="{00000000-0008-0000-0000-000081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82" name="TextBox 4481">
          <a:extLst>
            <a:ext uri="{FF2B5EF4-FFF2-40B4-BE49-F238E27FC236}">
              <a16:creationId xmlns:a16="http://schemas.microsoft.com/office/drawing/2014/main" id="{00000000-0008-0000-0000-000082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83" name="TextBox 4482">
          <a:extLst>
            <a:ext uri="{FF2B5EF4-FFF2-40B4-BE49-F238E27FC236}">
              <a16:creationId xmlns:a16="http://schemas.microsoft.com/office/drawing/2014/main" id="{00000000-0008-0000-0000-000083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84" name="TextBox 4483">
          <a:extLst>
            <a:ext uri="{FF2B5EF4-FFF2-40B4-BE49-F238E27FC236}">
              <a16:creationId xmlns:a16="http://schemas.microsoft.com/office/drawing/2014/main" id="{00000000-0008-0000-0000-000084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85" name="TextBox 4484">
          <a:extLst>
            <a:ext uri="{FF2B5EF4-FFF2-40B4-BE49-F238E27FC236}">
              <a16:creationId xmlns:a16="http://schemas.microsoft.com/office/drawing/2014/main" id="{00000000-0008-0000-0000-000085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86" name="TextBox 4485">
          <a:extLst>
            <a:ext uri="{FF2B5EF4-FFF2-40B4-BE49-F238E27FC236}">
              <a16:creationId xmlns:a16="http://schemas.microsoft.com/office/drawing/2014/main" id="{00000000-0008-0000-0000-000086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87" name="TextBox 4486">
          <a:extLst>
            <a:ext uri="{FF2B5EF4-FFF2-40B4-BE49-F238E27FC236}">
              <a16:creationId xmlns:a16="http://schemas.microsoft.com/office/drawing/2014/main" id="{00000000-0008-0000-0000-000087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88" name="TextBox 4487">
          <a:extLst>
            <a:ext uri="{FF2B5EF4-FFF2-40B4-BE49-F238E27FC236}">
              <a16:creationId xmlns:a16="http://schemas.microsoft.com/office/drawing/2014/main" id="{00000000-0008-0000-0000-000088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89" name="TextBox 4488">
          <a:extLst>
            <a:ext uri="{FF2B5EF4-FFF2-40B4-BE49-F238E27FC236}">
              <a16:creationId xmlns:a16="http://schemas.microsoft.com/office/drawing/2014/main" id="{00000000-0008-0000-0000-000089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90" name="TextBox 4489">
          <a:extLst>
            <a:ext uri="{FF2B5EF4-FFF2-40B4-BE49-F238E27FC236}">
              <a16:creationId xmlns:a16="http://schemas.microsoft.com/office/drawing/2014/main" id="{00000000-0008-0000-0000-00008A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91" name="TextBox 4490">
          <a:extLst>
            <a:ext uri="{FF2B5EF4-FFF2-40B4-BE49-F238E27FC236}">
              <a16:creationId xmlns:a16="http://schemas.microsoft.com/office/drawing/2014/main" id="{00000000-0008-0000-0000-00008B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92" name="TextBox 4491">
          <a:extLst>
            <a:ext uri="{FF2B5EF4-FFF2-40B4-BE49-F238E27FC236}">
              <a16:creationId xmlns:a16="http://schemas.microsoft.com/office/drawing/2014/main" id="{00000000-0008-0000-0000-00008C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93" name="TextBox 4492">
          <a:extLst>
            <a:ext uri="{FF2B5EF4-FFF2-40B4-BE49-F238E27FC236}">
              <a16:creationId xmlns:a16="http://schemas.microsoft.com/office/drawing/2014/main" id="{00000000-0008-0000-0000-00008D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94" name="TextBox 4493">
          <a:extLst>
            <a:ext uri="{FF2B5EF4-FFF2-40B4-BE49-F238E27FC236}">
              <a16:creationId xmlns:a16="http://schemas.microsoft.com/office/drawing/2014/main" id="{00000000-0008-0000-0000-00008E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95" name="TextBox 4494">
          <a:extLst>
            <a:ext uri="{FF2B5EF4-FFF2-40B4-BE49-F238E27FC236}">
              <a16:creationId xmlns:a16="http://schemas.microsoft.com/office/drawing/2014/main" id="{00000000-0008-0000-0000-00008F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96" name="TextBox 4495">
          <a:extLst>
            <a:ext uri="{FF2B5EF4-FFF2-40B4-BE49-F238E27FC236}">
              <a16:creationId xmlns:a16="http://schemas.microsoft.com/office/drawing/2014/main" id="{00000000-0008-0000-0000-000090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97" name="TextBox 4496">
          <a:extLst>
            <a:ext uri="{FF2B5EF4-FFF2-40B4-BE49-F238E27FC236}">
              <a16:creationId xmlns:a16="http://schemas.microsoft.com/office/drawing/2014/main" id="{00000000-0008-0000-0000-000091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98" name="TextBox 4497">
          <a:extLst>
            <a:ext uri="{FF2B5EF4-FFF2-40B4-BE49-F238E27FC236}">
              <a16:creationId xmlns:a16="http://schemas.microsoft.com/office/drawing/2014/main" id="{00000000-0008-0000-0000-000092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499" name="TextBox 4498">
          <a:extLst>
            <a:ext uri="{FF2B5EF4-FFF2-40B4-BE49-F238E27FC236}">
              <a16:creationId xmlns:a16="http://schemas.microsoft.com/office/drawing/2014/main" id="{00000000-0008-0000-0000-000093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00" name="TextBox 4499">
          <a:extLst>
            <a:ext uri="{FF2B5EF4-FFF2-40B4-BE49-F238E27FC236}">
              <a16:creationId xmlns:a16="http://schemas.microsoft.com/office/drawing/2014/main" id="{00000000-0008-0000-0000-000094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01" name="TextBox 4500">
          <a:extLst>
            <a:ext uri="{FF2B5EF4-FFF2-40B4-BE49-F238E27FC236}">
              <a16:creationId xmlns:a16="http://schemas.microsoft.com/office/drawing/2014/main" id="{00000000-0008-0000-0000-000095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02" name="TextBox 4501">
          <a:extLst>
            <a:ext uri="{FF2B5EF4-FFF2-40B4-BE49-F238E27FC236}">
              <a16:creationId xmlns:a16="http://schemas.microsoft.com/office/drawing/2014/main" id="{00000000-0008-0000-0000-000096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03" name="TextBox 4502">
          <a:extLst>
            <a:ext uri="{FF2B5EF4-FFF2-40B4-BE49-F238E27FC236}">
              <a16:creationId xmlns:a16="http://schemas.microsoft.com/office/drawing/2014/main" id="{00000000-0008-0000-0000-000097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04" name="TextBox 4503">
          <a:extLst>
            <a:ext uri="{FF2B5EF4-FFF2-40B4-BE49-F238E27FC236}">
              <a16:creationId xmlns:a16="http://schemas.microsoft.com/office/drawing/2014/main" id="{00000000-0008-0000-0000-000098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05" name="TextBox 4504">
          <a:extLst>
            <a:ext uri="{FF2B5EF4-FFF2-40B4-BE49-F238E27FC236}">
              <a16:creationId xmlns:a16="http://schemas.microsoft.com/office/drawing/2014/main" id="{00000000-0008-0000-0000-000099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06" name="TextBox 4505">
          <a:extLst>
            <a:ext uri="{FF2B5EF4-FFF2-40B4-BE49-F238E27FC236}">
              <a16:creationId xmlns:a16="http://schemas.microsoft.com/office/drawing/2014/main" id="{00000000-0008-0000-0000-00009A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07" name="TextBox 4506">
          <a:extLst>
            <a:ext uri="{FF2B5EF4-FFF2-40B4-BE49-F238E27FC236}">
              <a16:creationId xmlns:a16="http://schemas.microsoft.com/office/drawing/2014/main" id="{00000000-0008-0000-0000-00009B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08" name="TextBox 4507">
          <a:extLst>
            <a:ext uri="{FF2B5EF4-FFF2-40B4-BE49-F238E27FC236}">
              <a16:creationId xmlns:a16="http://schemas.microsoft.com/office/drawing/2014/main" id="{00000000-0008-0000-0000-00009C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09" name="TextBox 4508">
          <a:extLst>
            <a:ext uri="{FF2B5EF4-FFF2-40B4-BE49-F238E27FC236}">
              <a16:creationId xmlns:a16="http://schemas.microsoft.com/office/drawing/2014/main" id="{00000000-0008-0000-0000-00009D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10" name="TextBox 4509">
          <a:extLst>
            <a:ext uri="{FF2B5EF4-FFF2-40B4-BE49-F238E27FC236}">
              <a16:creationId xmlns:a16="http://schemas.microsoft.com/office/drawing/2014/main" id="{00000000-0008-0000-0000-00009E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11" name="TextBox 4510">
          <a:extLst>
            <a:ext uri="{FF2B5EF4-FFF2-40B4-BE49-F238E27FC236}">
              <a16:creationId xmlns:a16="http://schemas.microsoft.com/office/drawing/2014/main" id="{00000000-0008-0000-0000-00009F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12" name="TextBox 4511">
          <a:extLst>
            <a:ext uri="{FF2B5EF4-FFF2-40B4-BE49-F238E27FC236}">
              <a16:creationId xmlns:a16="http://schemas.microsoft.com/office/drawing/2014/main" id="{00000000-0008-0000-0000-0000A0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13" name="TextBox 4512">
          <a:extLst>
            <a:ext uri="{FF2B5EF4-FFF2-40B4-BE49-F238E27FC236}">
              <a16:creationId xmlns:a16="http://schemas.microsoft.com/office/drawing/2014/main" id="{00000000-0008-0000-0000-0000A1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14" name="TextBox 4513">
          <a:extLst>
            <a:ext uri="{FF2B5EF4-FFF2-40B4-BE49-F238E27FC236}">
              <a16:creationId xmlns:a16="http://schemas.microsoft.com/office/drawing/2014/main" id="{00000000-0008-0000-0000-0000A2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15" name="TextBox 4514">
          <a:extLst>
            <a:ext uri="{FF2B5EF4-FFF2-40B4-BE49-F238E27FC236}">
              <a16:creationId xmlns:a16="http://schemas.microsoft.com/office/drawing/2014/main" id="{00000000-0008-0000-0000-0000A3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16" name="TextBox 4515">
          <a:extLst>
            <a:ext uri="{FF2B5EF4-FFF2-40B4-BE49-F238E27FC236}">
              <a16:creationId xmlns:a16="http://schemas.microsoft.com/office/drawing/2014/main" id="{00000000-0008-0000-0000-0000A4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17" name="TextBox 4516">
          <a:extLst>
            <a:ext uri="{FF2B5EF4-FFF2-40B4-BE49-F238E27FC236}">
              <a16:creationId xmlns:a16="http://schemas.microsoft.com/office/drawing/2014/main" id="{00000000-0008-0000-0000-0000A5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18" name="TextBox 4517">
          <a:extLst>
            <a:ext uri="{FF2B5EF4-FFF2-40B4-BE49-F238E27FC236}">
              <a16:creationId xmlns:a16="http://schemas.microsoft.com/office/drawing/2014/main" id="{00000000-0008-0000-0000-0000A6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19" name="TextBox 4518">
          <a:extLst>
            <a:ext uri="{FF2B5EF4-FFF2-40B4-BE49-F238E27FC236}">
              <a16:creationId xmlns:a16="http://schemas.microsoft.com/office/drawing/2014/main" id="{00000000-0008-0000-0000-0000A7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20" name="TextBox 4519">
          <a:extLst>
            <a:ext uri="{FF2B5EF4-FFF2-40B4-BE49-F238E27FC236}">
              <a16:creationId xmlns:a16="http://schemas.microsoft.com/office/drawing/2014/main" id="{00000000-0008-0000-0000-0000A8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21" name="TextBox 4520">
          <a:extLst>
            <a:ext uri="{FF2B5EF4-FFF2-40B4-BE49-F238E27FC236}">
              <a16:creationId xmlns:a16="http://schemas.microsoft.com/office/drawing/2014/main" id="{00000000-0008-0000-0000-0000A9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22" name="TextBox 4521">
          <a:extLst>
            <a:ext uri="{FF2B5EF4-FFF2-40B4-BE49-F238E27FC236}">
              <a16:creationId xmlns:a16="http://schemas.microsoft.com/office/drawing/2014/main" id="{00000000-0008-0000-0000-0000AA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23" name="TextBox 4522">
          <a:extLst>
            <a:ext uri="{FF2B5EF4-FFF2-40B4-BE49-F238E27FC236}">
              <a16:creationId xmlns:a16="http://schemas.microsoft.com/office/drawing/2014/main" id="{00000000-0008-0000-0000-0000AB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24" name="TextBox 4523">
          <a:extLst>
            <a:ext uri="{FF2B5EF4-FFF2-40B4-BE49-F238E27FC236}">
              <a16:creationId xmlns:a16="http://schemas.microsoft.com/office/drawing/2014/main" id="{00000000-0008-0000-0000-0000AC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25" name="TextBox 4524">
          <a:extLst>
            <a:ext uri="{FF2B5EF4-FFF2-40B4-BE49-F238E27FC236}">
              <a16:creationId xmlns:a16="http://schemas.microsoft.com/office/drawing/2014/main" id="{00000000-0008-0000-0000-0000AD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26" name="TextBox 4525">
          <a:extLst>
            <a:ext uri="{FF2B5EF4-FFF2-40B4-BE49-F238E27FC236}">
              <a16:creationId xmlns:a16="http://schemas.microsoft.com/office/drawing/2014/main" id="{00000000-0008-0000-0000-0000AE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27" name="TextBox 4526">
          <a:extLst>
            <a:ext uri="{FF2B5EF4-FFF2-40B4-BE49-F238E27FC236}">
              <a16:creationId xmlns:a16="http://schemas.microsoft.com/office/drawing/2014/main" id="{00000000-0008-0000-0000-0000AF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28" name="TextBox 4527">
          <a:extLst>
            <a:ext uri="{FF2B5EF4-FFF2-40B4-BE49-F238E27FC236}">
              <a16:creationId xmlns:a16="http://schemas.microsoft.com/office/drawing/2014/main" id="{00000000-0008-0000-0000-0000B0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29" name="TextBox 4528">
          <a:extLst>
            <a:ext uri="{FF2B5EF4-FFF2-40B4-BE49-F238E27FC236}">
              <a16:creationId xmlns:a16="http://schemas.microsoft.com/office/drawing/2014/main" id="{00000000-0008-0000-0000-0000B1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30" name="TextBox 4529">
          <a:extLst>
            <a:ext uri="{FF2B5EF4-FFF2-40B4-BE49-F238E27FC236}">
              <a16:creationId xmlns:a16="http://schemas.microsoft.com/office/drawing/2014/main" id="{00000000-0008-0000-0000-0000B2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31" name="TextBox 4530">
          <a:extLst>
            <a:ext uri="{FF2B5EF4-FFF2-40B4-BE49-F238E27FC236}">
              <a16:creationId xmlns:a16="http://schemas.microsoft.com/office/drawing/2014/main" id="{00000000-0008-0000-0000-0000B3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32" name="TextBox 4531">
          <a:extLst>
            <a:ext uri="{FF2B5EF4-FFF2-40B4-BE49-F238E27FC236}">
              <a16:creationId xmlns:a16="http://schemas.microsoft.com/office/drawing/2014/main" id="{00000000-0008-0000-0000-0000B4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33" name="TextBox 4532">
          <a:extLst>
            <a:ext uri="{FF2B5EF4-FFF2-40B4-BE49-F238E27FC236}">
              <a16:creationId xmlns:a16="http://schemas.microsoft.com/office/drawing/2014/main" id="{00000000-0008-0000-0000-0000B5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34" name="TextBox 4533">
          <a:extLst>
            <a:ext uri="{FF2B5EF4-FFF2-40B4-BE49-F238E27FC236}">
              <a16:creationId xmlns:a16="http://schemas.microsoft.com/office/drawing/2014/main" id="{00000000-0008-0000-0000-0000B6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35" name="TextBox 4534">
          <a:extLst>
            <a:ext uri="{FF2B5EF4-FFF2-40B4-BE49-F238E27FC236}">
              <a16:creationId xmlns:a16="http://schemas.microsoft.com/office/drawing/2014/main" id="{00000000-0008-0000-0000-0000B7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36" name="TextBox 4535">
          <a:extLst>
            <a:ext uri="{FF2B5EF4-FFF2-40B4-BE49-F238E27FC236}">
              <a16:creationId xmlns:a16="http://schemas.microsoft.com/office/drawing/2014/main" id="{00000000-0008-0000-0000-0000B8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37" name="TextBox 4536">
          <a:extLst>
            <a:ext uri="{FF2B5EF4-FFF2-40B4-BE49-F238E27FC236}">
              <a16:creationId xmlns:a16="http://schemas.microsoft.com/office/drawing/2014/main" id="{00000000-0008-0000-0000-0000B9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38" name="TextBox 4537">
          <a:extLst>
            <a:ext uri="{FF2B5EF4-FFF2-40B4-BE49-F238E27FC236}">
              <a16:creationId xmlns:a16="http://schemas.microsoft.com/office/drawing/2014/main" id="{00000000-0008-0000-0000-0000BA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39" name="TextBox 4538">
          <a:extLst>
            <a:ext uri="{FF2B5EF4-FFF2-40B4-BE49-F238E27FC236}">
              <a16:creationId xmlns:a16="http://schemas.microsoft.com/office/drawing/2014/main" id="{00000000-0008-0000-0000-0000BB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40" name="TextBox 4539">
          <a:extLst>
            <a:ext uri="{FF2B5EF4-FFF2-40B4-BE49-F238E27FC236}">
              <a16:creationId xmlns:a16="http://schemas.microsoft.com/office/drawing/2014/main" id="{00000000-0008-0000-0000-0000BC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41" name="TextBox 4540">
          <a:extLst>
            <a:ext uri="{FF2B5EF4-FFF2-40B4-BE49-F238E27FC236}">
              <a16:creationId xmlns:a16="http://schemas.microsoft.com/office/drawing/2014/main" id="{00000000-0008-0000-0000-0000BD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42" name="TextBox 4541">
          <a:extLst>
            <a:ext uri="{FF2B5EF4-FFF2-40B4-BE49-F238E27FC236}">
              <a16:creationId xmlns:a16="http://schemas.microsoft.com/office/drawing/2014/main" id="{00000000-0008-0000-0000-0000BE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43" name="TextBox 4542">
          <a:extLst>
            <a:ext uri="{FF2B5EF4-FFF2-40B4-BE49-F238E27FC236}">
              <a16:creationId xmlns:a16="http://schemas.microsoft.com/office/drawing/2014/main" id="{00000000-0008-0000-0000-0000BF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44" name="TextBox 4543">
          <a:extLst>
            <a:ext uri="{FF2B5EF4-FFF2-40B4-BE49-F238E27FC236}">
              <a16:creationId xmlns:a16="http://schemas.microsoft.com/office/drawing/2014/main" id="{00000000-0008-0000-0000-0000C0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45" name="TextBox 4544">
          <a:extLst>
            <a:ext uri="{FF2B5EF4-FFF2-40B4-BE49-F238E27FC236}">
              <a16:creationId xmlns:a16="http://schemas.microsoft.com/office/drawing/2014/main" id="{00000000-0008-0000-0000-0000C1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46" name="TextBox 4545">
          <a:extLst>
            <a:ext uri="{FF2B5EF4-FFF2-40B4-BE49-F238E27FC236}">
              <a16:creationId xmlns:a16="http://schemas.microsoft.com/office/drawing/2014/main" id="{00000000-0008-0000-0000-0000C2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47" name="TextBox 4546">
          <a:extLst>
            <a:ext uri="{FF2B5EF4-FFF2-40B4-BE49-F238E27FC236}">
              <a16:creationId xmlns:a16="http://schemas.microsoft.com/office/drawing/2014/main" id="{00000000-0008-0000-0000-0000C3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48" name="TextBox 4547">
          <a:extLst>
            <a:ext uri="{FF2B5EF4-FFF2-40B4-BE49-F238E27FC236}">
              <a16:creationId xmlns:a16="http://schemas.microsoft.com/office/drawing/2014/main" id="{00000000-0008-0000-0000-0000C4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49" name="TextBox 4548">
          <a:extLst>
            <a:ext uri="{FF2B5EF4-FFF2-40B4-BE49-F238E27FC236}">
              <a16:creationId xmlns:a16="http://schemas.microsoft.com/office/drawing/2014/main" id="{00000000-0008-0000-0000-0000C5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50" name="TextBox 4549">
          <a:extLst>
            <a:ext uri="{FF2B5EF4-FFF2-40B4-BE49-F238E27FC236}">
              <a16:creationId xmlns:a16="http://schemas.microsoft.com/office/drawing/2014/main" id="{00000000-0008-0000-0000-0000C6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51" name="TextBox 4550">
          <a:extLst>
            <a:ext uri="{FF2B5EF4-FFF2-40B4-BE49-F238E27FC236}">
              <a16:creationId xmlns:a16="http://schemas.microsoft.com/office/drawing/2014/main" id="{00000000-0008-0000-0000-0000C7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52" name="TextBox 4551">
          <a:extLst>
            <a:ext uri="{FF2B5EF4-FFF2-40B4-BE49-F238E27FC236}">
              <a16:creationId xmlns:a16="http://schemas.microsoft.com/office/drawing/2014/main" id="{00000000-0008-0000-0000-0000C8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53" name="TextBox 4552">
          <a:extLst>
            <a:ext uri="{FF2B5EF4-FFF2-40B4-BE49-F238E27FC236}">
              <a16:creationId xmlns:a16="http://schemas.microsoft.com/office/drawing/2014/main" id="{00000000-0008-0000-0000-0000C9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54" name="TextBox 4553">
          <a:extLst>
            <a:ext uri="{FF2B5EF4-FFF2-40B4-BE49-F238E27FC236}">
              <a16:creationId xmlns:a16="http://schemas.microsoft.com/office/drawing/2014/main" id="{00000000-0008-0000-0000-0000CA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55" name="TextBox 4554">
          <a:extLst>
            <a:ext uri="{FF2B5EF4-FFF2-40B4-BE49-F238E27FC236}">
              <a16:creationId xmlns:a16="http://schemas.microsoft.com/office/drawing/2014/main" id="{00000000-0008-0000-0000-0000CB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56" name="TextBox 4555">
          <a:extLst>
            <a:ext uri="{FF2B5EF4-FFF2-40B4-BE49-F238E27FC236}">
              <a16:creationId xmlns:a16="http://schemas.microsoft.com/office/drawing/2014/main" id="{00000000-0008-0000-0000-0000CC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57" name="TextBox 4556">
          <a:extLst>
            <a:ext uri="{FF2B5EF4-FFF2-40B4-BE49-F238E27FC236}">
              <a16:creationId xmlns:a16="http://schemas.microsoft.com/office/drawing/2014/main" id="{00000000-0008-0000-0000-0000CD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58" name="TextBox 4557">
          <a:extLst>
            <a:ext uri="{FF2B5EF4-FFF2-40B4-BE49-F238E27FC236}">
              <a16:creationId xmlns:a16="http://schemas.microsoft.com/office/drawing/2014/main" id="{00000000-0008-0000-0000-0000CE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59" name="TextBox 4558">
          <a:extLst>
            <a:ext uri="{FF2B5EF4-FFF2-40B4-BE49-F238E27FC236}">
              <a16:creationId xmlns:a16="http://schemas.microsoft.com/office/drawing/2014/main" id="{00000000-0008-0000-0000-0000CF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60" name="TextBox 4559">
          <a:extLst>
            <a:ext uri="{FF2B5EF4-FFF2-40B4-BE49-F238E27FC236}">
              <a16:creationId xmlns:a16="http://schemas.microsoft.com/office/drawing/2014/main" id="{00000000-0008-0000-0000-0000D0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61" name="TextBox 4560">
          <a:extLst>
            <a:ext uri="{FF2B5EF4-FFF2-40B4-BE49-F238E27FC236}">
              <a16:creationId xmlns:a16="http://schemas.microsoft.com/office/drawing/2014/main" id="{00000000-0008-0000-0000-0000D1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62" name="TextBox 4561">
          <a:extLst>
            <a:ext uri="{FF2B5EF4-FFF2-40B4-BE49-F238E27FC236}">
              <a16:creationId xmlns:a16="http://schemas.microsoft.com/office/drawing/2014/main" id="{00000000-0008-0000-0000-0000D2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63" name="TextBox 4562">
          <a:extLst>
            <a:ext uri="{FF2B5EF4-FFF2-40B4-BE49-F238E27FC236}">
              <a16:creationId xmlns:a16="http://schemas.microsoft.com/office/drawing/2014/main" id="{00000000-0008-0000-0000-0000D3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64" name="TextBox 4563">
          <a:extLst>
            <a:ext uri="{FF2B5EF4-FFF2-40B4-BE49-F238E27FC236}">
              <a16:creationId xmlns:a16="http://schemas.microsoft.com/office/drawing/2014/main" id="{00000000-0008-0000-0000-0000D4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65" name="TextBox 4564">
          <a:extLst>
            <a:ext uri="{FF2B5EF4-FFF2-40B4-BE49-F238E27FC236}">
              <a16:creationId xmlns:a16="http://schemas.microsoft.com/office/drawing/2014/main" id="{00000000-0008-0000-0000-0000D5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66" name="TextBox 4565">
          <a:extLst>
            <a:ext uri="{FF2B5EF4-FFF2-40B4-BE49-F238E27FC236}">
              <a16:creationId xmlns:a16="http://schemas.microsoft.com/office/drawing/2014/main" id="{00000000-0008-0000-0000-0000D6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67" name="TextBox 4566">
          <a:extLst>
            <a:ext uri="{FF2B5EF4-FFF2-40B4-BE49-F238E27FC236}">
              <a16:creationId xmlns:a16="http://schemas.microsoft.com/office/drawing/2014/main" id="{00000000-0008-0000-0000-0000D7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68" name="TextBox 4567">
          <a:extLst>
            <a:ext uri="{FF2B5EF4-FFF2-40B4-BE49-F238E27FC236}">
              <a16:creationId xmlns:a16="http://schemas.microsoft.com/office/drawing/2014/main" id="{00000000-0008-0000-0000-0000D8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69" name="TextBox 4568">
          <a:extLst>
            <a:ext uri="{FF2B5EF4-FFF2-40B4-BE49-F238E27FC236}">
              <a16:creationId xmlns:a16="http://schemas.microsoft.com/office/drawing/2014/main" id="{00000000-0008-0000-0000-0000D9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70" name="TextBox 4569">
          <a:extLst>
            <a:ext uri="{FF2B5EF4-FFF2-40B4-BE49-F238E27FC236}">
              <a16:creationId xmlns:a16="http://schemas.microsoft.com/office/drawing/2014/main" id="{00000000-0008-0000-0000-0000DA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571" name="TextBox 4570">
          <a:extLst>
            <a:ext uri="{FF2B5EF4-FFF2-40B4-BE49-F238E27FC236}">
              <a16:creationId xmlns:a16="http://schemas.microsoft.com/office/drawing/2014/main" id="{00000000-0008-0000-0000-0000DB11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572" name="TextBox 4571">
          <a:extLst>
            <a:ext uri="{FF2B5EF4-FFF2-40B4-BE49-F238E27FC236}">
              <a16:creationId xmlns:a16="http://schemas.microsoft.com/office/drawing/2014/main" id="{00000000-0008-0000-0000-0000DC11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573" name="TextBox 4572">
          <a:extLst>
            <a:ext uri="{FF2B5EF4-FFF2-40B4-BE49-F238E27FC236}">
              <a16:creationId xmlns:a16="http://schemas.microsoft.com/office/drawing/2014/main" id="{00000000-0008-0000-0000-0000DD11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574" name="TextBox 4573">
          <a:extLst>
            <a:ext uri="{FF2B5EF4-FFF2-40B4-BE49-F238E27FC236}">
              <a16:creationId xmlns:a16="http://schemas.microsoft.com/office/drawing/2014/main" id="{00000000-0008-0000-0000-0000DE11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575" name="TextBox 4574">
          <a:extLst>
            <a:ext uri="{FF2B5EF4-FFF2-40B4-BE49-F238E27FC236}">
              <a16:creationId xmlns:a16="http://schemas.microsoft.com/office/drawing/2014/main" id="{00000000-0008-0000-0000-0000DF11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576" name="TextBox 4575">
          <a:extLst>
            <a:ext uri="{FF2B5EF4-FFF2-40B4-BE49-F238E27FC236}">
              <a16:creationId xmlns:a16="http://schemas.microsoft.com/office/drawing/2014/main" id="{00000000-0008-0000-0000-0000E011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577" name="TextBox 4576">
          <a:extLst>
            <a:ext uri="{FF2B5EF4-FFF2-40B4-BE49-F238E27FC236}">
              <a16:creationId xmlns:a16="http://schemas.microsoft.com/office/drawing/2014/main" id="{00000000-0008-0000-0000-0000E111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578" name="TextBox 4577">
          <a:extLst>
            <a:ext uri="{FF2B5EF4-FFF2-40B4-BE49-F238E27FC236}">
              <a16:creationId xmlns:a16="http://schemas.microsoft.com/office/drawing/2014/main" id="{00000000-0008-0000-0000-0000E211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579" name="TextBox 4578">
          <a:extLst>
            <a:ext uri="{FF2B5EF4-FFF2-40B4-BE49-F238E27FC236}">
              <a16:creationId xmlns:a16="http://schemas.microsoft.com/office/drawing/2014/main" id="{00000000-0008-0000-0000-0000E311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580" name="TextBox 4579">
          <a:extLst>
            <a:ext uri="{FF2B5EF4-FFF2-40B4-BE49-F238E27FC236}">
              <a16:creationId xmlns:a16="http://schemas.microsoft.com/office/drawing/2014/main" id="{00000000-0008-0000-0000-0000E411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581" name="TextBox 4580">
          <a:extLst>
            <a:ext uri="{FF2B5EF4-FFF2-40B4-BE49-F238E27FC236}">
              <a16:creationId xmlns:a16="http://schemas.microsoft.com/office/drawing/2014/main" id="{00000000-0008-0000-0000-0000E511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582" name="TextBox 4581">
          <a:extLst>
            <a:ext uri="{FF2B5EF4-FFF2-40B4-BE49-F238E27FC236}">
              <a16:creationId xmlns:a16="http://schemas.microsoft.com/office/drawing/2014/main" id="{00000000-0008-0000-0000-0000E611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583" name="TextBox 4582">
          <a:extLst>
            <a:ext uri="{FF2B5EF4-FFF2-40B4-BE49-F238E27FC236}">
              <a16:creationId xmlns:a16="http://schemas.microsoft.com/office/drawing/2014/main" id="{00000000-0008-0000-0000-0000E711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4584" name="TextBox 4583">
          <a:extLst>
            <a:ext uri="{FF2B5EF4-FFF2-40B4-BE49-F238E27FC236}">
              <a16:creationId xmlns:a16="http://schemas.microsoft.com/office/drawing/2014/main" id="{00000000-0008-0000-0000-0000E811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4585" name="TextBox 4584">
          <a:extLst>
            <a:ext uri="{FF2B5EF4-FFF2-40B4-BE49-F238E27FC236}">
              <a16:creationId xmlns:a16="http://schemas.microsoft.com/office/drawing/2014/main" id="{00000000-0008-0000-0000-0000E911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4586" name="TextBox 4585">
          <a:extLst>
            <a:ext uri="{FF2B5EF4-FFF2-40B4-BE49-F238E27FC236}">
              <a16:creationId xmlns:a16="http://schemas.microsoft.com/office/drawing/2014/main" id="{00000000-0008-0000-0000-0000EA11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4587" name="TextBox 4586">
          <a:extLst>
            <a:ext uri="{FF2B5EF4-FFF2-40B4-BE49-F238E27FC236}">
              <a16:creationId xmlns:a16="http://schemas.microsoft.com/office/drawing/2014/main" id="{00000000-0008-0000-0000-0000EB11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588" name="TextBox 4587">
          <a:extLst>
            <a:ext uri="{FF2B5EF4-FFF2-40B4-BE49-F238E27FC236}">
              <a16:creationId xmlns:a16="http://schemas.microsoft.com/office/drawing/2014/main" id="{00000000-0008-0000-0000-0000EC11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589" name="TextBox 4588">
          <a:extLst>
            <a:ext uri="{FF2B5EF4-FFF2-40B4-BE49-F238E27FC236}">
              <a16:creationId xmlns:a16="http://schemas.microsoft.com/office/drawing/2014/main" id="{00000000-0008-0000-0000-0000ED11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590" name="TextBox 4589">
          <a:extLst>
            <a:ext uri="{FF2B5EF4-FFF2-40B4-BE49-F238E27FC236}">
              <a16:creationId xmlns:a16="http://schemas.microsoft.com/office/drawing/2014/main" id="{00000000-0008-0000-0000-0000EE11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591" name="TextBox 4590">
          <a:extLst>
            <a:ext uri="{FF2B5EF4-FFF2-40B4-BE49-F238E27FC236}">
              <a16:creationId xmlns:a16="http://schemas.microsoft.com/office/drawing/2014/main" id="{00000000-0008-0000-0000-0000EF11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592" name="TextBox 4591">
          <a:extLst>
            <a:ext uri="{FF2B5EF4-FFF2-40B4-BE49-F238E27FC236}">
              <a16:creationId xmlns:a16="http://schemas.microsoft.com/office/drawing/2014/main" id="{00000000-0008-0000-0000-0000F0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593" name="TextBox 4592">
          <a:extLst>
            <a:ext uri="{FF2B5EF4-FFF2-40B4-BE49-F238E27FC236}">
              <a16:creationId xmlns:a16="http://schemas.microsoft.com/office/drawing/2014/main" id="{00000000-0008-0000-0000-0000F1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594" name="TextBox 4593">
          <a:extLst>
            <a:ext uri="{FF2B5EF4-FFF2-40B4-BE49-F238E27FC236}">
              <a16:creationId xmlns:a16="http://schemas.microsoft.com/office/drawing/2014/main" id="{00000000-0008-0000-0000-0000F2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595" name="TextBox 4594">
          <a:extLst>
            <a:ext uri="{FF2B5EF4-FFF2-40B4-BE49-F238E27FC236}">
              <a16:creationId xmlns:a16="http://schemas.microsoft.com/office/drawing/2014/main" id="{00000000-0008-0000-0000-0000F3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596" name="TextBox 4595">
          <a:extLst>
            <a:ext uri="{FF2B5EF4-FFF2-40B4-BE49-F238E27FC236}">
              <a16:creationId xmlns:a16="http://schemas.microsoft.com/office/drawing/2014/main" id="{00000000-0008-0000-0000-0000F411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597" name="TextBox 4596">
          <a:extLst>
            <a:ext uri="{FF2B5EF4-FFF2-40B4-BE49-F238E27FC236}">
              <a16:creationId xmlns:a16="http://schemas.microsoft.com/office/drawing/2014/main" id="{00000000-0008-0000-0000-0000F511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598" name="TextBox 4597">
          <a:extLst>
            <a:ext uri="{FF2B5EF4-FFF2-40B4-BE49-F238E27FC236}">
              <a16:creationId xmlns:a16="http://schemas.microsoft.com/office/drawing/2014/main" id="{00000000-0008-0000-0000-0000F611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599" name="TextBox 4598">
          <a:extLst>
            <a:ext uri="{FF2B5EF4-FFF2-40B4-BE49-F238E27FC236}">
              <a16:creationId xmlns:a16="http://schemas.microsoft.com/office/drawing/2014/main" id="{00000000-0008-0000-0000-0000F711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600" name="TextBox 4599">
          <a:extLst>
            <a:ext uri="{FF2B5EF4-FFF2-40B4-BE49-F238E27FC236}">
              <a16:creationId xmlns:a16="http://schemas.microsoft.com/office/drawing/2014/main" id="{00000000-0008-0000-0000-0000F8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601" name="TextBox 4600">
          <a:extLst>
            <a:ext uri="{FF2B5EF4-FFF2-40B4-BE49-F238E27FC236}">
              <a16:creationId xmlns:a16="http://schemas.microsoft.com/office/drawing/2014/main" id="{00000000-0008-0000-0000-0000F9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602" name="TextBox 4601">
          <a:extLst>
            <a:ext uri="{FF2B5EF4-FFF2-40B4-BE49-F238E27FC236}">
              <a16:creationId xmlns:a16="http://schemas.microsoft.com/office/drawing/2014/main" id="{00000000-0008-0000-0000-0000FA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4603" name="TextBox 4602">
          <a:extLst>
            <a:ext uri="{FF2B5EF4-FFF2-40B4-BE49-F238E27FC236}">
              <a16:creationId xmlns:a16="http://schemas.microsoft.com/office/drawing/2014/main" id="{00000000-0008-0000-0000-0000FB11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604" name="TextBox 4603">
          <a:extLst>
            <a:ext uri="{FF2B5EF4-FFF2-40B4-BE49-F238E27FC236}">
              <a16:creationId xmlns:a16="http://schemas.microsoft.com/office/drawing/2014/main" id="{00000000-0008-0000-0000-0000FC11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605" name="TextBox 4604">
          <a:extLst>
            <a:ext uri="{FF2B5EF4-FFF2-40B4-BE49-F238E27FC236}">
              <a16:creationId xmlns:a16="http://schemas.microsoft.com/office/drawing/2014/main" id="{00000000-0008-0000-0000-0000FD11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606" name="TextBox 4605">
          <a:extLst>
            <a:ext uri="{FF2B5EF4-FFF2-40B4-BE49-F238E27FC236}">
              <a16:creationId xmlns:a16="http://schemas.microsoft.com/office/drawing/2014/main" id="{00000000-0008-0000-0000-0000FE11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607" name="TextBox 4606">
          <a:extLst>
            <a:ext uri="{FF2B5EF4-FFF2-40B4-BE49-F238E27FC236}">
              <a16:creationId xmlns:a16="http://schemas.microsoft.com/office/drawing/2014/main" id="{00000000-0008-0000-0000-0000FF11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08" name="TextBox 4607">
          <a:extLst>
            <a:ext uri="{FF2B5EF4-FFF2-40B4-BE49-F238E27FC236}">
              <a16:creationId xmlns:a16="http://schemas.microsoft.com/office/drawing/2014/main" id="{00000000-0008-0000-0000-000000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09" name="TextBox 4608">
          <a:extLst>
            <a:ext uri="{FF2B5EF4-FFF2-40B4-BE49-F238E27FC236}">
              <a16:creationId xmlns:a16="http://schemas.microsoft.com/office/drawing/2014/main" id="{00000000-0008-0000-0000-000001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10" name="TextBox 4609">
          <a:extLst>
            <a:ext uri="{FF2B5EF4-FFF2-40B4-BE49-F238E27FC236}">
              <a16:creationId xmlns:a16="http://schemas.microsoft.com/office/drawing/2014/main" id="{00000000-0008-0000-0000-000002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11" name="TextBox 4610">
          <a:extLst>
            <a:ext uri="{FF2B5EF4-FFF2-40B4-BE49-F238E27FC236}">
              <a16:creationId xmlns:a16="http://schemas.microsoft.com/office/drawing/2014/main" id="{00000000-0008-0000-0000-000003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12" name="TextBox 4611">
          <a:extLst>
            <a:ext uri="{FF2B5EF4-FFF2-40B4-BE49-F238E27FC236}">
              <a16:creationId xmlns:a16="http://schemas.microsoft.com/office/drawing/2014/main" id="{00000000-0008-0000-0000-000004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13" name="TextBox 4612">
          <a:extLst>
            <a:ext uri="{FF2B5EF4-FFF2-40B4-BE49-F238E27FC236}">
              <a16:creationId xmlns:a16="http://schemas.microsoft.com/office/drawing/2014/main" id="{00000000-0008-0000-0000-000005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14" name="TextBox 4613">
          <a:extLst>
            <a:ext uri="{FF2B5EF4-FFF2-40B4-BE49-F238E27FC236}">
              <a16:creationId xmlns:a16="http://schemas.microsoft.com/office/drawing/2014/main" id="{00000000-0008-0000-0000-000006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15" name="TextBox 4614">
          <a:extLst>
            <a:ext uri="{FF2B5EF4-FFF2-40B4-BE49-F238E27FC236}">
              <a16:creationId xmlns:a16="http://schemas.microsoft.com/office/drawing/2014/main" id="{00000000-0008-0000-0000-000007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16" name="TextBox 4615">
          <a:extLst>
            <a:ext uri="{FF2B5EF4-FFF2-40B4-BE49-F238E27FC236}">
              <a16:creationId xmlns:a16="http://schemas.microsoft.com/office/drawing/2014/main" id="{00000000-0008-0000-0000-000008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17" name="TextBox 4616">
          <a:extLst>
            <a:ext uri="{FF2B5EF4-FFF2-40B4-BE49-F238E27FC236}">
              <a16:creationId xmlns:a16="http://schemas.microsoft.com/office/drawing/2014/main" id="{00000000-0008-0000-0000-000009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18" name="TextBox 4617">
          <a:extLst>
            <a:ext uri="{FF2B5EF4-FFF2-40B4-BE49-F238E27FC236}">
              <a16:creationId xmlns:a16="http://schemas.microsoft.com/office/drawing/2014/main" id="{00000000-0008-0000-0000-00000A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19" name="TextBox 4618">
          <a:extLst>
            <a:ext uri="{FF2B5EF4-FFF2-40B4-BE49-F238E27FC236}">
              <a16:creationId xmlns:a16="http://schemas.microsoft.com/office/drawing/2014/main" id="{00000000-0008-0000-0000-00000B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20" name="TextBox 4619">
          <a:extLst>
            <a:ext uri="{FF2B5EF4-FFF2-40B4-BE49-F238E27FC236}">
              <a16:creationId xmlns:a16="http://schemas.microsoft.com/office/drawing/2014/main" id="{00000000-0008-0000-0000-00000C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21" name="TextBox 4620">
          <a:extLst>
            <a:ext uri="{FF2B5EF4-FFF2-40B4-BE49-F238E27FC236}">
              <a16:creationId xmlns:a16="http://schemas.microsoft.com/office/drawing/2014/main" id="{00000000-0008-0000-0000-00000D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22" name="TextBox 4621">
          <a:extLst>
            <a:ext uri="{FF2B5EF4-FFF2-40B4-BE49-F238E27FC236}">
              <a16:creationId xmlns:a16="http://schemas.microsoft.com/office/drawing/2014/main" id="{00000000-0008-0000-0000-00000E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23" name="TextBox 4622">
          <a:extLst>
            <a:ext uri="{FF2B5EF4-FFF2-40B4-BE49-F238E27FC236}">
              <a16:creationId xmlns:a16="http://schemas.microsoft.com/office/drawing/2014/main" id="{00000000-0008-0000-0000-00000F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24" name="TextBox 4623">
          <a:extLst>
            <a:ext uri="{FF2B5EF4-FFF2-40B4-BE49-F238E27FC236}">
              <a16:creationId xmlns:a16="http://schemas.microsoft.com/office/drawing/2014/main" id="{00000000-0008-0000-0000-000010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25" name="TextBox 4624">
          <a:extLst>
            <a:ext uri="{FF2B5EF4-FFF2-40B4-BE49-F238E27FC236}">
              <a16:creationId xmlns:a16="http://schemas.microsoft.com/office/drawing/2014/main" id="{00000000-0008-0000-0000-000011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26" name="TextBox 4625">
          <a:extLst>
            <a:ext uri="{FF2B5EF4-FFF2-40B4-BE49-F238E27FC236}">
              <a16:creationId xmlns:a16="http://schemas.microsoft.com/office/drawing/2014/main" id="{00000000-0008-0000-0000-000012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27" name="TextBox 4626">
          <a:extLst>
            <a:ext uri="{FF2B5EF4-FFF2-40B4-BE49-F238E27FC236}">
              <a16:creationId xmlns:a16="http://schemas.microsoft.com/office/drawing/2014/main" id="{00000000-0008-0000-0000-000013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28" name="TextBox 4627">
          <a:extLst>
            <a:ext uri="{FF2B5EF4-FFF2-40B4-BE49-F238E27FC236}">
              <a16:creationId xmlns:a16="http://schemas.microsoft.com/office/drawing/2014/main" id="{00000000-0008-0000-0000-000014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29" name="TextBox 4628">
          <a:extLst>
            <a:ext uri="{FF2B5EF4-FFF2-40B4-BE49-F238E27FC236}">
              <a16:creationId xmlns:a16="http://schemas.microsoft.com/office/drawing/2014/main" id="{00000000-0008-0000-0000-000015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30" name="TextBox 4629">
          <a:extLst>
            <a:ext uri="{FF2B5EF4-FFF2-40B4-BE49-F238E27FC236}">
              <a16:creationId xmlns:a16="http://schemas.microsoft.com/office/drawing/2014/main" id="{00000000-0008-0000-0000-000016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31" name="TextBox 4630">
          <a:extLst>
            <a:ext uri="{FF2B5EF4-FFF2-40B4-BE49-F238E27FC236}">
              <a16:creationId xmlns:a16="http://schemas.microsoft.com/office/drawing/2014/main" id="{00000000-0008-0000-0000-000017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32" name="TextBox 4631">
          <a:extLst>
            <a:ext uri="{FF2B5EF4-FFF2-40B4-BE49-F238E27FC236}">
              <a16:creationId xmlns:a16="http://schemas.microsoft.com/office/drawing/2014/main" id="{00000000-0008-0000-0000-000018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33" name="TextBox 4632">
          <a:extLst>
            <a:ext uri="{FF2B5EF4-FFF2-40B4-BE49-F238E27FC236}">
              <a16:creationId xmlns:a16="http://schemas.microsoft.com/office/drawing/2014/main" id="{00000000-0008-0000-0000-000019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34" name="TextBox 4633">
          <a:extLst>
            <a:ext uri="{FF2B5EF4-FFF2-40B4-BE49-F238E27FC236}">
              <a16:creationId xmlns:a16="http://schemas.microsoft.com/office/drawing/2014/main" id="{00000000-0008-0000-0000-00001A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35" name="TextBox 4634">
          <a:extLst>
            <a:ext uri="{FF2B5EF4-FFF2-40B4-BE49-F238E27FC236}">
              <a16:creationId xmlns:a16="http://schemas.microsoft.com/office/drawing/2014/main" id="{00000000-0008-0000-0000-00001B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36" name="TextBox 4635">
          <a:extLst>
            <a:ext uri="{FF2B5EF4-FFF2-40B4-BE49-F238E27FC236}">
              <a16:creationId xmlns:a16="http://schemas.microsoft.com/office/drawing/2014/main" id="{00000000-0008-0000-0000-00001C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37" name="TextBox 4636">
          <a:extLst>
            <a:ext uri="{FF2B5EF4-FFF2-40B4-BE49-F238E27FC236}">
              <a16:creationId xmlns:a16="http://schemas.microsoft.com/office/drawing/2014/main" id="{00000000-0008-0000-0000-00001D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38" name="TextBox 4637">
          <a:extLst>
            <a:ext uri="{FF2B5EF4-FFF2-40B4-BE49-F238E27FC236}">
              <a16:creationId xmlns:a16="http://schemas.microsoft.com/office/drawing/2014/main" id="{00000000-0008-0000-0000-00001E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4639" name="TextBox 4638">
          <a:extLst>
            <a:ext uri="{FF2B5EF4-FFF2-40B4-BE49-F238E27FC236}">
              <a16:creationId xmlns:a16="http://schemas.microsoft.com/office/drawing/2014/main" id="{00000000-0008-0000-0000-00001F12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40" name="TextBox 4639">
          <a:extLst>
            <a:ext uri="{FF2B5EF4-FFF2-40B4-BE49-F238E27FC236}">
              <a16:creationId xmlns:a16="http://schemas.microsoft.com/office/drawing/2014/main" id="{00000000-0008-0000-0000-000020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41" name="TextBox 4640">
          <a:extLst>
            <a:ext uri="{FF2B5EF4-FFF2-40B4-BE49-F238E27FC236}">
              <a16:creationId xmlns:a16="http://schemas.microsoft.com/office/drawing/2014/main" id="{00000000-0008-0000-0000-000021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42" name="TextBox 4641">
          <a:extLst>
            <a:ext uri="{FF2B5EF4-FFF2-40B4-BE49-F238E27FC236}">
              <a16:creationId xmlns:a16="http://schemas.microsoft.com/office/drawing/2014/main" id="{00000000-0008-0000-0000-000022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43" name="TextBox 4642">
          <a:extLst>
            <a:ext uri="{FF2B5EF4-FFF2-40B4-BE49-F238E27FC236}">
              <a16:creationId xmlns:a16="http://schemas.microsoft.com/office/drawing/2014/main" id="{00000000-0008-0000-0000-000023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44" name="TextBox 4643">
          <a:extLst>
            <a:ext uri="{FF2B5EF4-FFF2-40B4-BE49-F238E27FC236}">
              <a16:creationId xmlns:a16="http://schemas.microsoft.com/office/drawing/2014/main" id="{00000000-0008-0000-0000-000024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45" name="TextBox 4644">
          <a:extLst>
            <a:ext uri="{FF2B5EF4-FFF2-40B4-BE49-F238E27FC236}">
              <a16:creationId xmlns:a16="http://schemas.microsoft.com/office/drawing/2014/main" id="{00000000-0008-0000-0000-000025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46" name="TextBox 4645">
          <a:extLst>
            <a:ext uri="{FF2B5EF4-FFF2-40B4-BE49-F238E27FC236}">
              <a16:creationId xmlns:a16="http://schemas.microsoft.com/office/drawing/2014/main" id="{00000000-0008-0000-0000-000026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47" name="TextBox 4646">
          <a:extLst>
            <a:ext uri="{FF2B5EF4-FFF2-40B4-BE49-F238E27FC236}">
              <a16:creationId xmlns:a16="http://schemas.microsoft.com/office/drawing/2014/main" id="{00000000-0008-0000-0000-000027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48" name="TextBox 4647">
          <a:extLst>
            <a:ext uri="{FF2B5EF4-FFF2-40B4-BE49-F238E27FC236}">
              <a16:creationId xmlns:a16="http://schemas.microsoft.com/office/drawing/2014/main" id="{00000000-0008-0000-0000-000028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49" name="TextBox 4648">
          <a:extLst>
            <a:ext uri="{FF2B5EF4-FFF2-40B4-BE49-F238E27FC236}">
              <a16:creationId xmlns:a16="http://schemas.microsoft.com/office/drawing/2014/main" id="{00000000-0008-0000-0000-000029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50" name="TextBox 4649">
          <a:extLst>
            <a:ext uri="{FF2B5EF4-FFF2-40B4-BE49-F238E27FC236}">
              <a16:creationId xmlns:a16="http://schemas.microsoft.com/office/drawing/2014/main" id="{00000000-0008-0000-0000-00002A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51" name="TextBox 4650">
          <a:extLst>
            <a:ext uri="{FF2B5EF4-FFF2-40B4-BE49-F238E27FC236}">
              <a16:creationId xmlns:a16="http://schemas.microsoft.com/office/drawing/2014/main" id="{00000000-0008-0000-0000-00002B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52" name="TextBox 4651">
          <a:extLst>
            <a:ext uri="{FF2B5EF4-FFF2-40B4-BE49-F238E27FC236}">
              <a16:creationId xmlns:a16="http://schemas.microsoft.com/office/drawing/2014/main" id="{00000000-0008-0000-0000-00002C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53" name="TextBox 4652">
          <a:extLst>
            <a:ext uri="{FF2B5EF4-FFF2-40B4-BE49-F238E27FC236}">
              <a16:creationId xmlns:a16="http://schemas.microsoft.com/office/drawing/2014/main" id="{00000000-0008-0000-0000-00002D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54" name="TextBox 4653">
          <a:extLst>
            <a:ext uri="{FF2B5EF4-FFF2-40B4-BE49-F238E27FC236}">
              <a16:creationId xmlns:a16="http://schemas.microsoft.com/office/drawing/2014/main" id="{00000000-0008-0000-0000-00002E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55" name="TextBox 4654">
          <a:extLst>
            <a:ext uri="{FF2B5EF4-FFF2-40B4-BE49-F238E27FC236}">
              <a16:creationId xmlns:a16="http://schemas.microsoft.com/office/drawing/2014/main" id="{00000000-0008-0000-0000-00002F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56" name="TextBox 4655">
          <a:extLst>
            <a:ext uri="{FF2B5EF4-FFF2-40B4-BE49-F238E27FC236}">
              <a16:creationId xmlns:a16="http://schemas.microsoft.com/office/drawing/2014/main" id="{00000000-0008-0000-0000-000030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57" name="TextBox 4656">
          <a:extLst>
            <a:ext uri="{FF2B5EF4-FFF2-40B4-BE49-F238E27FC236}">
              <a16:creationId xmlns:a16="http://schemas.microsoft.com/office/drawing/2014/main" id="{00000000-0008-0000-0000-000031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58" name="TextBox 4657">
          <a:extLst>
            <a:ext uri="{FF2B5EF4-FFF2-40B4-BE49-F238E27FC236}">
              <a16:creationId xmlns:a16="http://schemas.microsoft.com/office/drawing/2014/main" id="{00000000-0008-0000-0000-000032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59" name="TextBox 4658">
          <a:extLst>
            <a:ext uri="{FF2B5EF4-FFF2-40B4-BE49-F238E27FC236}">
              <a16:creationId xmlns:a16="http://schemas.microsoft.com/office/drawing/2014/main" id="{00000000-0008-0000-0000-000033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60" name="TextBox 4659">
          <a:extLst>
            <a:ext uri="{FF2B5EF4-FFF2-40B4-BE49-F238E27FC236}">
              <a16:creationId xmlns:a16="http://schemas.microsoft.com/office/drawing/2014/main" id="{00000000-0008-0000-0000-000034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61" name="TextBox 4660">
          <a:extLst>
            <a:ext uri="{FF2B5EF4-FFF2-40B4-BE49-F238E27FC236}">
              <a16:creationId xmlns:a16="http://schemas.microsoft.com/office/drawing/2014/main" id="{00000000-0008-0000-0000-000035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62" name="TextBox 4661">
          <a:extLst>
            <a:ext uri="{FF2B5EF4-FFF2-40B4-BE49-F238E27FC236}">
              <a16:creationId xmlns:a16="http://schemas.microsoft.com/office/drawing/2014/main" id="{00000000-0008-0000-0000-000036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63" name="TextBox 4662">
          <a:extLst>
            <a:ext uri="{FF2B5EF4-FFF2-40B4-BE49-F238E27FC236}">
              <a16:creationId xmlns:a16="http://schemas.microsoft.com/office/drawing/2014/main" id="{00000000-0008-0000-0000-000037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64" name="TextBox 4663">
          <a:extLst>
            <a:ext uri="{FF2B5EF4-FFF2-40B4-BE49-F238E27FC236}">
              <a16:creationId xmlns:a16="http://schemas.microsoft.com/office/drawing/2014/main" id="{00000000-0008-0000-0000-000038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65" name="TextBox 4664">
          <a:extLst>
            <a:ext uri="{FF2B5EF4-FFF2-40B4-BE49-F238E27FC236}">
              <a16:creationId xmlns:a16="http://schemas.microsoft.com/office/drawing/2014/main" id="{00000000-0008-0000-0000-000039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66" name="TextBox 4665">
          <a:extLst>
            <a:ext uri="{FF2B5EF4-FFF2-40B4-BE49-F238E27FC236}">
              <a16:creationId xmlns:a16="http://schemas.microsoft.com/office/drawing/2014/main" id="{00000000-0008-0000-0000-00003A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67" name="TextBox 4666">
          <a:extLst>
            <a:ext uri="{FF2B5EF4-FFF2-40B4-BE49-F238E27FC236}">
              <a16:creationId xmlns:a16="http://schemas.microsoft.com/office/drawing/2014/main" id="{00000000-0008-0000-0000-00003B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68" name="TextBox 4667">
          <a:extLst>
            <a:ext uri="{FF2B5EF4-FFF2-40B4-BE49-F238E27FC236}">
              <a16:creationId xmlns:a16="http://schemas.microsoft.com/office/drawing/2014/main" id="{00000000-0008-0000-0000-00003C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69" name="TextBox 4668">
          <a:extLst>
            <a:ext uri="{FF2B5EF4-FFF2-40B4-BE49-F238E27FC236}">
              <a16:creationId xmlns:a16="http://schemas.microsoft.com/office/drawing/2014/main" id="{00000000-0008-0000-0000-00003D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70" name="TextBox 4669">
          <a:extLst>
            <a:ext uri="{FF2B5EF4-FFF2-40B4-BE49-F238E27FC236}">
              <a16:creationId xmlns:a16="http://schemas.microsoft.com/office/drawing/2014/main" id="{00000000-0008-0000-0000-00003E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71" name="TextBox 4670">
          <a:extLst>
            <a:ext uri="{FF2B5EF4-FFF2-40B4-BE49-F238E27FC236}">
              <a16:creationId xmlns:a16="http://schemas.microsoft.com/office/drawing/2014/main" id="{00000000-0008-0000-0000-00003F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72" name="TextBox 4671">
          <a:extLst>
            <a:ext uri="{FF2B5EF4-FFF2-40B4-BE49-F238E27FC236}">
              <a16:creationId xmlns:a16="http://schemas.microsoft.com/office/drawing/2014/main" id="{00000000-0008-0000-0000-000040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4673" name="TextBox 4672">
          <a:extLst>
            <a:ext uri="{FF2B5EF4-FFF2-40B4-BE49-F238E27FC236}">
              <a16:creationId xmlns:a16="http://schemas.microsoft.com/office/drawing/2014/main" id="{00000000-0008-0000-0000-00004112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74" name="TextBox 4673">
          <a:extLst>
            <a:ext uri="{FF2B5EF4-FFF2-40B4-BE49-F238E27FC236}">
              <a16:creationId xmlns:a16="http://schemas.microsoft.com/office/drawing/2014/main" id="{00000000-0008-0000-0000-000042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75" name="TextBox 4674">
          <a:extLst>
            <a:ext uri="{FF2B5EF4-FFF2-40B4-BE49-F238E27FC236}">
              <a16:creationId xmlns:a16="http://schemas.microsoft.com/office/drawing/2014/main" id="{00000000-0008-0000-0000-000043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676" name="TextBox 4675">
          <a:extLst>
            <a:ext uri="{FF2B5EF4-FFF2-40B4-BE49-F238E27FC236}">
              <a16:creationId xmlns:a16="http://schemas.microsoft.com/office/drawing/2014/main" id="{00000000-0008-0000-0000-00004412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677" name="TextBox 4676">
          <a:extLst>
            <a:ext uri="{FF2B5EF4-FFF2-40B4-BE49-F238E27FC236}">
              <a16:creationId xmlns:a16="http://schemas.microsoft.com/office/drawing/2014/main" id="{00000000-0008-0000-0000-00004512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78" name="TextBox 4677">
          <a:extLst>
            <a:ext uri="{FF2B5EF4-FFF2-40B4-BE49-F238E27FC236}">
              <a16:creationId xmlns:a16="http://schemas.microsoft.com/office/drawing/2014/main" id="{00000000-0008-0000-0000-000046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79" name="TextBox 4678">
          <a:extLst>
            <a:ext uri="{FF2B5EF4-FFF2-40B4-BE49-F238E27FC236}">
              <a16:creationId xmlns:a16="http://schemas.microsoft.com/office/drawing/2014/main" id="{00000000-0008-0000-0000-000047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80" name="TextBox 4679">
          <a:extLst>
            <a:ext uri="{FF2B5EF4-FFF2-40B4-BE49-F238E27FC236}">
              <a16:creationId xmlns:a16="http://schemas.microsoft.com/office/drawing/2014/main" id="{00000000-0008-0000-0000-000048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81" name="TextBox 4680">
          <a:extLst>
            <a:ext uri="{FF2B5EF4-FFF2-40B4-BE49-F238E27FC236}">
              <a16:creationId xmlns:a16="http://schemas.microsoft.com/office/drawing/2014/main" id="{00000000-0008-0000-0000-000049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82" name="TextBox 4681">
          <a:extLst>
            <a:ext uri="{FF2B5EF4-FFF2-40B4-BE49-F238E27FC236}">
              <a16:creationId xmlns:a16="http://schemas.microsoft.com/office/drawing/2014/main" id="{00000000-0008-0000-0000-00004A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83" name="TextBox 4682">
          <a:extLst>
            <a:ext uri="{FF2B5EF4-FFF2-40B4-BE49-F238E27FC236}">
              <a16:creationId xmlns:a16="http://schemas.microsoft.com/office/drawing/2014/main" id="{00000000-0008-0000-0000-00004B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84" name="TextBox 4683">
          <a:extLst>
            <a:ext uri="{FF2B5EF4-FFF2-40B4-BE49-F238E27FC236}">
              <a16:creationId xmlns:a16="http://schemas.microsoft.com/office/drawing/2014/main" id="{00000000-0008-0000-0000-00004C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85" name="TextBox 4684">
          <a:extLst>
            <a:ext uri="{FF2B5EF4-FFF2-40B4-BE49-F238E27FC236}">
              <a16:creationId xmlns:a16="http://schemas.microsoft.com/office/drawing/2014/main" id="{00000000-0008-0000-0000-00004D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86" name="TextBox 4685">
          <a:extLst>
            <a:ext uri="{FF2B5EF4-FFF2-40B4-BE49-F238E27FC236}">
              <a16:creationId xmlns:a16="http://schemas.microsoft.com/office/drawing/2014/main" id="{00000000-0008-0000-0000-00004E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87" name="TextBox 4686">
          <a:extLst>
            <a:ext uri="{FF2B5EF4-FFF2-40B4-BE49-F238E27FC236}">
              <a16:creationId xmlns:a16="http://schemas.microsoft.com/office/drawing/2014/main" id="{00000000-0008-0000-0000-00004F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88" name="TextBox 4687">
          <a:extLst>
            <a:ext uri="{FF2B5EF4-FFF2-40B4-BE49-F238E27FC236}">
              <a16:creationId xmlns:a16="http://schemas.microsoft.com/office/drawing/2014/main" id="{00000000-0008-0000-0000-000050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89" name="TextBox 4688">
          <a:extLst>
            <a:ext uri="{FF2B5EF4-FFF2-40B4-BE49-F238E27FC236}">
              <a16:creationId xmlns:a16="http://schemas.microsoft.com/office/drawing/2014/main" id="{00000000-0008-0000-0000-000051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90" name="TextBox 4689">
          <a:extLst>
            <a:ext uri="{FF2B5EF4-FFF2-40B4-BE49-F238E27FC236}">
              <a16:creationId xmlns:a16="http://schemas.microsoft.com/office/drawing/2014/main" id="{00000000-0008-0000-0000-000052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91" name="TextBox 4690">
          <a:extLst>
            <a:ext uri="{FF2B5EF4-FFF2-40B4-BE49-F238E27FC236}">
              <a16:creationId xmlns:a16="http://schemas.microsoft.com/office/drawing/2014/main" id="{00000000-0008-0000-0000-000053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92" name="TextBox 4691">
          <a:extLst>
            <a:ext uri="{FF2B5EF4-FFF2-40B4-BE49-F238E27FC236}">
              <a16:creationId xmlns:a16="http://schemas.microsoft.com/office/drawing/2014/main" id="{00000000-0008-0000-0000-000054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93" name="TextBox 4692">
          <a:extLst>
            <a:ext uri="{FF2B5EF4-FFF2-40B4-BE49-F238E27FC236}">
              <a16:creationId xmlns:a16="http://schemas.microsoft.com/office/drawing/2014/main" id="{00000000-0008-0000-0000-000055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94" name="TextBox 4693">
          <a:extLst>
            <a:ext uri="{FF2B5EF4-FFF2-40B4-BE49-F238E27FC236}">
              <a16:creationId xmlns:a16="http://schemas.microsoft.com/office/drawing/2014/main" id="{00000000-0008-0000-0000-000056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95" name="TextBox 4694">
          <a:extLst>
            <a:ext uri="{FF2B5EF4-FFF2-40B4-BE49-F238E27FC236}">
              <a16:creationId xmlns:a16="http://schemas.microsoft.com/office/drawing/2014/main" id="{00000000-0008-0000-0000-000057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96" name="TextBox 4695">
          <a:extLst>
            <a:ext uri="{FF2B5EF4-FFF2-40B4-BE49-F238E27FC236}">
              <a16:creationId xmlns:a16="http://schemas.microsoft.com/office/drawing/2014/main" id="{00000000-0008-0000-0000-000058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97" name="TextBox 4696">
          <a:extLst>
            <a:ext uri="{FF2B5EF4-FFF2-40B4-BE49-F238E27FC236}">
              <a16:creationId xmlns:a16="http://schemas.microsoft.com/office/drawing/2014/main" id="{00000000-0008-0000-0000-000059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98" name="TextBox 4697">
          <a:extLst>
            <a:ext uri="{FF2B5EF4-FFF2-40B4-BE49-F238E27FC236}">
              <a16:creationId xmlns:a16="http://schemas.microsoft.com/office/drawing/2014/main" id="{00000000-0008-0000-0000-00005A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699" name="TextBox 4698">
          <a:extLst>
            <a:ext uri="{FF2B5EF4-FFF2-40B4-BE49-F238E27FC236}">
              <a16:creationId xmlns:a16="http://schemas.microsoft.com/office/drawing/2014/main" id="{00000000-0008-0000-0000-00005B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00" name="TextBox 4699">
          <a:extLst>
            <a:ext uri="{FF2B5EF4-FFF2-40B4-BE49-F238E27FC236}">
              <a16:creationId xmlns:a16="http://schemas.microsoft.com/office/drawing/2014/main" id="{00000000-0008-0000-0000-00005C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01" name="TextBox 4700">
          <a:extLst>
            <a:ext uri="{FF2B5EF4-FFF2-40B4-BE49-F238E27FC236}">
              <a16:creationId xmlns:a16="http://schemas.microsoft.com/office/drawing/2014/main" id="{00000000-0008-0000-0000-00005D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02" name="TextBox 4701">
          <a:extLst>
            <a:ext uri="{FF2B5EF4-FFF2-40B4-BE49-F238E27FC236}">
              <a16:creationId xmlns:a16="http://schemas.microsoft.com/office/drawing/2014/main" id="{00000000-0008-0000-0000-00005E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03" name="TextBox 4702">
          <a:extLst>
            <a:ext uri="{FF2B5EF4-FFF2-40B4-BE49-F238E27FC236}">
              <a16:creationId xmlns:a16="http://schemas.microsoft.com/office/drawing/2014/main" id="{00000000-0008-0000-0000-00005F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04" name="TextBox 4703">
          <a:extLst>
            <a:ext uri="{FF2B5EF4-FFF2-40B4-BE49-F238E27FC236}">
              <a16:creationId xmlns:a16="http://schemas.microsoft.com/office/drawing/2014/main" id="{00000000-0008-0000-0000-000060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05" name="TextBox 4704">
          <a:extLst>
            <a:ext uri="{FF2B5EF4-FFF2-40B4-BE49-F238E27FC236}">
              <a16:creationId xmlns:a16="http://schemas.microsoft.com/office/drawing/2014/main" id="{00000000-0008-0000-0000-000061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06" name="TextBox 4705">
          <a:extLst>
            <a:ext uri="{FF2B5EF4-FFF2-40B4-BE49-F238E27FC236}">
              <a16:creationId xmlns:a16="http://schemas.microsoft.com/office/drawing/2014/main" id="{00000000-0008-0000-0000-000062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07" name="TextBox 4706">
          <a:extLst>
            <a:ext uri="{FF2B5EF4-FFF2-40B4-BE49-F238E27FC236}">
              <a16:creationId xmlns:a16="http://schemas.microsoft.com/office/drawing/2014/main" id="{00000000-0008-0000-0000-000063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08" name="TextBox 4707">
          <a:extLst>
            <a:ext uri="{FF2B5EF4-FFF2-40B4-BE49-F238E27FC236}">
              <a16:creationId xmlns:a16="http://schemas.microsoft.com/office/drawing/2014/main" id="{00000000-0008-0000-0000-000064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09" name="TextBox 4708">
          <a:extLst>
            <a:ext uri="{FF2B5EF4-FFF2-40B4-BE49-F238E27FC236}">
              <a16:creationId xmlns:a16="http://schemas.microsoft.com/office/drawing/2014/main" id="{00000000-0008-0000-0000-000065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10" name="TextBox 4709">
          <a:extLst>
            <a:ext uri="{FF2B5EF4-FFF2-40B4-BE49-F238E27FC236}">
              <a16:creationId xmlns:a16="http://schemas.microsoft.com/office/drawing/2014/main" id="{00000000-0008-0000-0000-000066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11" name="TextBox 4710">
          <a:extLst>
            <a:ext uri="{FF2B5EF4-FFF2-40B4-BE49-F238E27FC236}">
              <a16:creationId xmlns:a16="http://schemas.microsoft.com/office/drawing/2014/main" id="{00000000-0008-0000-0000-000067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12" name="TextBox 4711">
          <a:extLst>
            <a:ext uri="{FF2B5EF4-FFF2-40B4-BE49-F238E27FC236}">
              <a16:creationId xmlns:a16="http://schemas.microsoft.com/office/drawing/2014/main" id="{00000000-0008-0000-0000-000068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13" name="TextBox 4712">
          <a:extLst>
            <a:ext uri="{FF2B5EF4-FFF2-40B4-BE49-F238E27FC236}">
              <a16:creationId xmlns:a16="http://schemas.microsoft.com/office/drawing/2014/main" id="{00000000-0008-0000-0000-000069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14" name="TextBox 4713">
          <a:extLst>
            <a:ext uri="{FF2B5EF4-FFF2-40B4-BE49-F238E27FC236}">
              <a16:creationId xmlns:a16="http://schemas.microsoft.com/office/drawing/2014/main" id="{00000000-0008-0000-0000-00006A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15" name="TextBox 4714">
          <a:extLst>
            <a:ext uri="{FF2B5EF4-FFF2-40B4-BE49-F238E27FC236}">
              <a16:creationId xmlns:a16="http://schemas.microsoft.com/office/drawing/2014/main" id="{00000000-0008-0000-0000-00006B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16" name="TextBox 4715">
          <a:extLst>
            <a:ext uri="{FF2B5EF4-FFF2-40B4-BE49-F238E27FC236}">
              <a16:creationId xmlns:a16="http://schemas.microsoft.com/office/drawing/2014/main" id="{00000000-0008-0000-0000-00006C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17" name="TextBox 4716">
          <a:extLst>
            <a:ext uri="{FF2B5EF4-FFF2-40B4-BE49-F238E27FC236}">
              <a16:creationId xmlns:a16="http://schemas.microsoft.com/office/drawing/2014/main" id="{00000000-0008-0000-0000-00006D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18" name="TextBox 4717">
          <a:extLst>
            <a:ext uri="{FF2B5EF4-FFF2-40B4-BE49-F238E27FC236}">
              <a16:creationId xmlns:a16="http://schemas.microsoft.com/office/drawing/2014/main" id="{00000000-0008-0000-0000-00006E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19" name="TextBox 4718">
          <a:extLst>
            <a:ext uri="{FF2B5EF4-FFF2-40B4-BE49-F238E27FC236}">
              <a16:creationId xmlns:a16="http://schemas.microsoft.com/office/drawing/2014/main" id="{00000000-0008-0000-0000-00006F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20" name="TextBox 4719">
          <a:extLst>
            <a:ext uri="{FF2B5EF4-FFF2-40B4-BE49-F238E27FC236}">
              <a16:creationId xmlns:a16="http://schemas.microsoft.com/office/drawing/2014/main" id="{00000000-0008-0000-0000-000070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21" name="TextBox 4720">
          <a:extLst>
            <a:ext uri="{FF2B5EF4-FFF2-40B4-BE49-F238E27FC236}">
              <a16:creationId xmlns:a16="http://schemas.microsoft.com/office/drawing/2014/main" id="{00000000-0008-0000-0000-000071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22" name="TextBox 4721">
          <a:extLst>
            <a:ext uri="{FF2B5EF4-FFF2-40B4-BE49-F238E27FC236}">
              <a16:creationId xmlns:a16="http://schemas.microsoft.com/office/drawing/2014/main" id="{00000000-0008-0000-0000-000072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23" name="TextBox 4722">
          <a:extLst>
            <a:ext uri="{FF2B5EF4-FFF2-40B4-BE49-F238E27FC236}">
              <a16:creationId xmlns:a16="http://schemas.microsoft.com/office/drawing/2014/main" id="{00000000-0008-0000-0000-000073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24" name="TextBox 4723">
          <a:extLst>
            <a:ext uri="{FF2B5EF4-FFF2-40B4-BE49-F238E27FC236}">
              <a16:creationId xmlns:a16="http://schemas.microsoft.com/office/drawing/2014/main" id="{00000000-0008-0000-0000-000074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25" name="TextBox 4724">
          <a:extLst>
            <a:ext uri="{FF2B5EF4-FFF2-40B4-BE49-F238E27FC236}">
              <a16:creationId xmlns:a16="http://schemas.microsoft.com/office/drawing/2014/main" id="{00000000-0008-0000-0000-000075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26" name="TextBox 4725">
          <a:extLst>
            <a:ext uri="{FF2B5EF4-FFF2-40B4-BE49-F238E27FC236}">
              <a16:creationId xmlns:a16="http://schemas.microsoft.com/office/drawing/2014/main" id="{00000000-0008-0000-0000-000076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27" name="TextBox 4726">
          <a:extLst>
            <a:ext uri="{FF2B5EF4-FFF2-40B4-BE49-F238E27FC236}">
              <a16:creationId xmlns:a16="http://schemas.microsoft.com/office/drawing/2014/main" id="{00000000-0008-0000-0000-000077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28" name="TextBox 4727">
          <a:extLst>
            <a:ext uri="{FF2B5EF4-FFF2-40B4-BE49-F238E27FC236}">
              <a16:creationId xmlns:a16="http://schemas.microsoft.com/office/drawing/2014/main" id="{00000000-0008-0000-0000-000078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29" name="TextBox 4728">
          <a:extLst>
            <a:ext uri="{FF2B5EF4-FFF2-40B4-BE49-F238E27FC236}">
              <a16:creationId xmlns:a16="http://schemas.microsoft.com/office/drawing/2014/main" id="{00000000-0008-0000-0000-000079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30" name="TextBox 4729">
          <a:extLst>
            <a:ext uri="{FF2B5EF4-FFF2-40B4-BE49-F238E27FC236}">
              <a16:creationId xmlns:a16="http://schemas.microsoft.com/office/drawing/2014/main" id="{00000000-0008-0000-0000-00007A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31" name="TextBox 4730">
          <a:extLst>
            <a:ext uri="{FF2B5EF4-FFF2-40B4-BE49-F238E27FC236}">
              <a16:creationId xmlns:a16="http://schemas.microsoft.com/office/drawing/2014/main" id="{00000000-0008-0000-0000-00007B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32" name="TextBox 4731">
          <a:extLst>
            <a:ext uri="{FF2B5EF4-FFF2-40B4-BE49-F238E27FC236}">
              <a16:creationId xmlns:a16="http://schemas.microsoft.com/office/drawing/2014/main" id="{00000000-0008-0000-0000-00007C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33" name="TextBox 4732">
          <a:extLst>
            <a:ext uri="{FF2B5EF4-FFF2-40B4-BE49-F238E27FC236}">
              <a16:creationId xmlns:a16="http://schemas.microsoft.com/office/drawing/2014/main" id="{00000000-0008-0000-0000-00007D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34" name="TextBox 4733">
          <a:extLst>
            <a:ext uri="{FF2B5EF4-FFF2-40B4-BE49-F238E27FC236}">
              <a16:creationId xmlns:a16="http://schemas.microsoft.com/office/drawing/2014/main" id="{00000000-0008-0000-0000-00007E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35" name="TextBox 4734">
          <a:extLst>
            <a:ext uri="{FF2B5EF4-FFF2-40B4-BE49-F238E27FC236}">
              <a16:creationId xmlns:a16="http://schemas.microsoft.com/office/drawing/2014/main" id="{00000000-0008-0000-0000-00007F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36" name="TextBox 4735">
          <a:extLst>
            <a:ext uri="{FF2B5EF4-FFF2-40B4-BE49-F238E27FC236}">
              <a16:creationId xmlns:a16="http://schemas.microsoft.com/office/drawing/2014/main" id="{00000000-0008-0000-0000-000080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37" name="TextBox 4736">
          <a:extLst>
            <a:ext uri="{FF2B5EF4-FFF2-40B4-BE49-F238E27FC236}">
              <a16:creationId xmlns:a16="http://schemas.microsoft.com/office/drawing/2014/main" id="{00000000-0008-0000-0000-000081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38" name="TextBox 4737">
          <a:extLst>
            <a:ext uri="{FF2B5EF4-FFF2-40B4-BE49-F238E27FC236}">
              <a16:creationId xmlns:a16="http://schemas.microsoft.com/office/drawing/2014/main" id="{00000000-0008-0000-0000-000082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39" name="TextBox 4738">
          <a:extLst>
            <a:ext uri="{FF2B5EF4-FFF2-40B4-BE49-F238E27FC236}">
              <a16:creationId xmlns:a16="http://schemas.microsoft.com/office/drawing/2014/main" id="{00000000-0008-0000-0000-000083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40" name="TextBox 4739">
          <a:extLst>
            <a:ext uri="{FF2B5EF4-FFF2-40B4-BE49-F238E27FC236}">
              <a16:creationId xmlns:a16="http://schemas.microsoft.com/office/drawing/2014/main" id="{00000000-0008-0000-0000-000084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41" name="TextBox 4740">
          <a:extLst>
            <a:ext uri="{FF2B5EF4-FFF2-40B4-BE49-F238E27FC236}">
              <a16:creationId xmlns:a16="http://schemas.microsoft.com/office/drawing/2014/main" id="{00000000-0008-0000-0000-000085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42" name="TextBox 4741">
          <a:extLst>
            <a:ext uri="{FF2B5EF4-FFF2-40B4-BE49-F238E27FC236}">
              <a16:creationId xmlns:a16="http://schemas.microsoft.com/office/drawing/2014/main" id="{00000000-0008-0000-0000-000086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43" name="TextBox 4742">
          <a:extLst>
            <a:ext uri="{FF2B5EF4-FFF2-40B4-BE49-F238E27FC236}">
              <a16:creationId xmlns:a16="http://schemas.microsoft.com/office/drawing/2014/main" id="{00000000-0008-0000-0000-000087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44" name="TextBox 4743">
          <a:extLst>
            <a:ext uri="{FF2B5EF4-FFF2-40B4-BE49-F238E27FC236}">
              <a16:creationId xmlns:a16="http://schemas.microsoft.com/office/drawing/2014/main" id="{00000000-0008-0000-0000-000088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45" name="TextBox 4744">
          <a:extLst>
            <a:ext uri="{FF2B5EF4-FFF2-40B4-BE49-F238E27FC236}">
              <a16:creationId xmlns:a16="http://schemas.microsoft.com/office/drawing/2014/main" id="{00000000-0008-0000-0000-000089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46" name="TextBox 4745">
          <a:extLst>
            <a:ext uri="{FF2B5EF4-FFF2-40B4-BE49-F238E27FC236}">
              <a16:creationId xmlns:a16="http://schemas.microsoft.com/office/drawing/2014/main" id="{00000000-0008-0000-0000-00008A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47" name="TextBox 4746">
          <a:extLst>
            <a:ext uri="{FF2B5EF4-FFF2-40B4-BE49-F238E27FC236}">
              <a16:creationId xmlns:a16="http://schemas.microsoft.com/office/drawing/2014/main" id="{00000000-0008-0000-0000-00008B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48" name="TextBox 4747">
          <a:extLst>
            <a:ext uri="{FF2B5EF4-FFF2-40B4-BE49-F238E27FC236}">
              <a16:creationId xmlns:a16="http://schemas.microsoft.com/office/drawing/2014/main" id="{00000000-0008-0000-0000-00008C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49" name="TextBox 4748">
          <a:extLst>
            <a:ext uri="{FF2B5EF4-FFF2-40B4-BE49-F238E27FC236}">
              <a16:creationId xmlns:a16="http://schemas.microsoft.com/office/drawing/2014/main" id="{00000000-0008-0000-0000-00008D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50" name="TextBox 4749">
          <a:extLst>
            <a:ext uri="{FF2B5EF4-FFF2-40B4-BE49-F238E27FC236}">
              <a16:creationId xmlns:a16="http://schemas.microsoft.com/office/drawing/2014/main" id="{00000000-0008-0000-0000-00008E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51" name="TextBox 4750">
          <a:extLst>
            <a:ext uri="{FF2B5EF4-FFF2-40B4-BE49-F238E27FC236}">
              <a16:creationId xmlns:a16="http://schemas.microsoft.com/office/drawing/2014/main" id="{00000000-0008-0000-0000-00008F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52" name="TextBox 4751">
          <a:extLst>
            <a:ext uri="{FF2B5EF4-FFF2-40B4-BE49-F238E27FC236}">
              <a16:creationId xmlns:a16="http://schemas.microsoft.com/office/drawing/2014/main" id="{00000000-0008-0000-0000-000090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753" name="TextBox 4752">
          <a:extLst>
            <a:ext uri="{FF2B5EF4-FFF2-40B4-BE49-F238E27FC236}">
              <a16:creationId xmlns:a16="http://schemas.microsoft.com/office/drawing/2014/main" id="{00000000-0008-0000-0000-000091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54" name="TextBox 4753">
          <a:extLst>
            <a:ext uri="{FF2B5EF4-FFF2-40B4-BE49-F238E27FC236}">
              <a16:creationId xmlns:a16="http://schemas.microsoft.com/office/drawing/2014/main" id="{00000000-0008-0000-0000-000092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55" name="TextBox 4754">
          <a:extLst>
            <a:ext uri="{FF2B5EF4-FFF2-40B4-BE49-F238E27FC236}">
              <a16:creationId xmlns:a16="http://schemas.microsoft.com/office/drawing/2014/main" id="{00000000-0008-0000-0000-000093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56" name="TextBox 4755">
          <a:extLst>
            <a:ext uri="{FF2B5EF4-FFF2-40B4-BE49-F238E27FC236}">
              <a16:creationId xmlns:a16="http://schemas.microsoft.com/office/drawing/2014/main" id="{00000000-0008-0000-0000-000094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57" name="TextBox 4756">
          <a:extLst>
            <a:ext uri="{FF2B5EF4-FFF2-40B4-BE49-F238E27FC236}">
              <a16:creationId xmlns:a16="http://schemas.microsoft.com/office/drawing/2014/main" id="{00000000-0008-0000-0000-000095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58" name="TextBox 4757">
          <a:extLst>
            <a:ext uri="{FF2B5EF4-FFF2-40B4-BE49-F238E27FC236}">
              <a16:creationId xmlns:a16="http://schemas.microsoft.com/office/drawing/2014/main" id="{00000000-0008-0000-0000-000096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59" name="TextBox 4758">
          <a:extLst>
            <a:ext uri="{FF2B5EF4-FFF2-40B4-BE49-F238E27FC236}">
              <a16:creationId xmlns:a16="http://schemas.microsoft.com/office/drawing/2014/main" id="{00000000-0008-0000-0000-000097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60" name="TextBox 4759">
          <a:extLst>
            <a:ext uri="{FF2B5EF4-FFF2-40B4-BE49-F238E27FC236}">
              <a16:creationId xmlns:a16="http://schemas.microsoft.com/office/drawing/2014/main" id="{00000000-0008-0000-0000-000098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61" name="TextBox 4760">
          <a:extLst>
            <a:ext uri="{FF2B5EF4-FFF2-40B4-BE49-F238E27FC236}">
              <a16:creationId xmlns:a16="http://schemas.microsoft.com/office/drawing/2014/main" id="{00000000-0008-0000-0000-000099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62" name="TextBox 4761">
          <a:extLst>
            <a:ext uri="{FF2B5EF4-FFF2-40B4-BE49-F238E27FC236}">
              <a16:creationId xmlns:a16="http://schemas.microsoft.com/office/drawing/2014/main" id="{00000000-0008-0000-0000-00009A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63" name="TextBox 4762">
          <a:extLst>
            <a:ext uri="{FF2B5EF4-FFF2-40B4-BE49-F238E27FC236}">
              <a16:creationId xmlns:a16="http://schemas.microsoft.com/office/drawing/2014/main" id="{00000000-0008-0000-0000-00009B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64" name="TextBox 4763">
          <a:extLst>
            <a:ext uri="{FF2B5EF4-FFF2-40B4-BE49-F238E27FC236}">
              <a16:creationId xmlns:a16="http://schemas.microsoft.com/office/drawing/2014/main" id="{00000000-0008-0000-0000-00009C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65" name="TextBox 4764">
          <a:extLst>
            <a:ext uri="{FF2B5EF4-FFF2-40B4-BE49-F238E27FC236}">
              <a16:creationId xmlns:a16="http://schemas.microsoft.com/office/drawing/2014/main" id="{00000000-0008-0000-0000-00009D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66" name="TextBox 4765">
          <a:extLst>
            <a:ext uri="{FF2B5EF4-FFF2-40B4-BE49-F238E27FC236}">
              <a16:creationId xmlns:a16="http://schemas.microsoft.com/office/drawing/2014/main" id="{00000000-0008-0000-0000-00009E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67" name="TextBox 4766">
          <a:extLst>
            <a:ext uri="{FF2B5EF4-FFF2-40B4-BE49-F238E27FC236}">
              <a16:creationId xmlns:a16="http://schemas.microsoft.com/office/drawing/2014/main" id="{00000000-0008-0000-0000-00009F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68" name="TextBox 4767">
          <a:extLst>
            <a:ext uri="{FF2B5EF4-FFF2-40B4-BE49-F238E27FC236}">
              <a16:creationId xmlns:a16="http://schemas.microsoft.com/office/drawing/2014/main" id="{00000000-0008-0000-0000-0000A0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69" name="TextBox 4768">
          <a:extLst>
            <a:ext uri="{FF2B5EF4-FFF2-40B4-BE49-F238E27FC236}">
              <a16:creationId xmlns:a16="http://schemas.microsoft.com/office/drawing/2014/main" id="{00000000-0008-0000-0000-0000A1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70" name="TextBox 4769">
          <a:extLst>
            <a:ext uri="{FF2B5EF4-FFF2-40B4-BE49-F238E27FC236}">
              <a16:creationId xmlns:a16="http://schemas.microsoft.com/office/drawing/2014/main" id="{00000000-0008-0000-0000-0000A2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71" name="TextBox 4770">
          <a:extLst>
            <a:ext uri="{FF2B5EF4-FFF2-40B4-BE49-F238E27FC236}">
              <a16:creationId xmlns:a16="http://schemas.microsoft.com/office/drawing/2014/main" id="{00000000-0008-0000-0000-0000A3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72" name="TextBox 4771">
          <a:extLst>
            <a:ext uri="{FF2B5EF4-FFF2-40B4-BE49-F238E27FC236}">
              <a16:creationId xmlns:a16="http://schemas.microsoft.com/office/drawing/2014/main" id="{00000000-0008-0000-0000-0000A4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73" name="TextBox 4772">
          <a:extLst>
            <a:ext uri="{FF2B5EF4-FFF2-40B4-BE49-F238E27FC236}">
              <a16:creationId xmlns:a16="http://schemas.microsoft.com/office/drawing/2014/main" id="{00000000-0008-0000-0000-0000A5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74" name="TextBox 4773">
          <a:extLst>
            <a:ext uri="{FF2B5EF4-FFF2-40B4-BE49-F238E27FC236}">
              <a16:creationId xmlns:a16="http://schemas.microsoft.com/office/drawing/2014/main" id="{00000000-0008-0000-0000-0000A6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75" name="TextBox 4774">
          <a:extLst>
            <a:ext uri="{FF2B5EF4-FFF2-40B4-BE49-F238E27FC236}">
              <a16:creationId xmlns:a16="http://schemas.microsoft.com/office/drawing/2014/main" id="{00000000-0008-0000-0000-0000A7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76" name="TextBox 4775">
          <a:extLst>
            <a:ext uri="{FF2B5EF4-FFF2-40B4-BE49-F238E27FC236}">
              <a16:creationId xmlns:a16="http://schemas.microsoft.com/office/drawing/2014/main" id="{00000000-0008-0000-0000-0000A8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77" name="TextBox 4776">
          <a:extLst>
            <a:ext uri="{FF2B5EF4-FFF2-40B4-BE49-F238E27FC236}">
              <a16:creationId xmlns:a16="http://schemas.microsoft.com/office/drawing/2014/main" id="{00000000-0008-0000-0000-0000A9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78" name="TextBox 4777">
          <a:extLst>
            <a:ext uri="{FF2B5EF4-FFF2-40B4-BE49-F238E27FC236}">
              <a16:creationId xmlns:a16="http://schemas.microsoft.com/office/drawing/2014/main" id="{00000000-0008-0000-0000-0000AA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79" name="TextBox 4778">
          <a:extLst>
            <a:ext uri="{FF2B5EF4-FFF2-40B4-BE49-F238E27FC236}">
              <a16:creationId xmlns:a16="http://schemas.microsoft.com/office/drawing/2014/main" id="{00000000-0008-0000-0000-0000AB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80" name="TextBox 4779">
          <a:extLst>
            <a:ext uri="{FF2B5EF4-FFF2-40B4-BE49-F238E27FC236}">
              <a16:creationId xmlns:a16="http://schemas.microsoft.com/office/drawing/2014/main" id="{00000000-0008-0000-0000-0000AC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81" name="TextBox 4780">
          <a:extLst>
            <a:ext uri="{FF2B5EF4-FFF2-40B4-BE49-F238E27FC236}">
              <a16:creationId xmlns:a16="http://schemas.microsoft.com/office/drawing/2014/main" id="{00000000-0008-0000-0000-0000AD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82" name="TextBox 4781">
          <a:extLst>
            <a:ext uri="{FF2B5EF4-FFF2-40B4-BE49-F238E27FC236}">
              <a16:creationId xmlns:a16="http://schemas.microsoft.com/office/drawing/2014/main" id="{00000000-0008-0000-0000-0000AE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83" name="TextBox 4782">
          <a:extLst>
            <a:ext uri="{FF2B5EF4-FFF2-40B4-BE49-F238E27FC236}">
              <a16:creationId xmlns:a16="http://schemas.microsoft.com/office/drawing/2014/main" id="{00000000-0008-0000-0000-0000AF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84" name="TextBox 4783">
          <a:extLst>
            <a:ext uri="{FF2B5EF4-FFF2-40B4-BE49-F238E27FC236}">
              <a16:creationId xmlns:a16="http://schemas.microsoft.com/office/drawing/2014/main" id="{00000000-0008-0000-0000-0000B0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85" name="TextBox 4784">
          <a:extLst>
            <a:ext uri="{FF2B5EF4-FFF2-40B4-BE49-F238E27FC236}">
              <a16:creationId xmlns:a16="http://schemas.microsoft.com/office/drawing/2014/main" id="{00000000-0008-0000-0000-0000B1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86" name="TextBox 4785">
          <a:extLst>
            <a:ext uri="{FF2B5EF4-FFF2-40B4-BE49-F238E27FC236}">
              <a16:creationId xmlns:a16="http://schemas.microsoft.com/office/drawing/2014/main" id="{00000000-0008-0000-0000-0000B2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87" name="TextBox 4786">
          <a:extLst>
            <a:ext uri="{FF2B5EF4-FFF2-40B4-BE49-F238E27FC236}">
              <a16:creationId xmlns:a16="http://schemas.microsoft.com/office/drawing/2014/main" id="{00000000-0008-0000-0000-0000B3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88" name="TextBox 4787">
          <a:extLst>
            <a:ext uri="{FF2B5EF4-FFF2-40B4-BE49-F238E27FC236}">
              <a16:creationId xmlns:a16="http://schemas.microsoft.com/office/drawing/2014/main" id="{00000000-0008-0000-0000-0000B4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89" name="TextBox 4788">
          <a:extLst>
            <a:ext uri="{FF2B5EF4-FFF2-40B4-BE49-F238E27FC236}">
              <a16:creationId xmlns:a16="http://schemas.microsoft.com/office/drawing/2014/main" id="{00000000-0008-0000-0000-0000B5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90" name="TextBox 4789">
          <a:extLst>
            <a:ext uri="{FF2B5EF4-FFF2-40B4-BE49-F238E27FC236}">
              <a16:creationId xmlns:a16="http://schemas.microsoft.com/office/drawing/2014/main" id="{00000000-0008-0000-0000-0000B6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91" name="TextBox 4790">
          <a:extLst>
            <a:ext uri="{FF2B5EF4-FFF2-40B4-BE49-F238E27FC236}">
              <a16:creationId xmlns:a16="http://schemas.microsoft.com/office/drawing/2014/main" id="{00000000-0008-0000-0000-0000B7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92" name="TextBox 4791">
          <a:extLst>
            <a:ext uri="{FF2B5EF4-FFF2-40B4-BE49-F238E27FC236}">
              <a16:creationId xmlns:a16="http://schemas.microsoft.com/office/drawing/2014/main" id="{00000000-0008-0000-0000-0000B8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93" name="TextBox 4792">
          <a:extLst>
            <a:ext uri="{FF2B5EF4-FFF2-40B4-BE49-F238E27FC236}">
              <a16:creationId xmlns:a16="http://schemas.microsoft.com/office/drawing/2014/main" id="{00000000-0008-0000-0000-0000B9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94" name="TextBox 4793">
          <a:extLst>
            <a:ext uri="{FF2B5EF4-FFF2-40B4-BE49-F238E27FC236}">
              <a16:creationId xmlns:a16="http://schemas.microsoft.com/office/drawing/2014/main" id="{00000000-0008-0000-0000-0000BA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95" name="TextBox 4794">
          <a:extLst>
            <a:ext uri="{FF2B5EF4-FFF2-40B4-BE49-F238E27FC236}">
              <a16:creationId xmlns:a16="http://schemas.microsoft.com/office/drawing/2014/main" id="{00000000-0008-0000-0000-0000BB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96" name="TextBox 4795">
          <a:extLst>
            <a:ext uri="{FF2B5EF4-FFF2-40B4-BE49-F238E27FC236}">
              <a16:creationId xmlns:a16="http://schemas.microsoft.com/office/drawing/2014/main" id="{00000000-0008-0000-0000-0000BC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97" name="TextBox 4796">
          <a:extLst>
            <a:ext uri="{FF2B5EF4-FFF2-40B4-BE49-F238E27FC236}">
              <a16:creationId xmlns:a16="http://schemas.microsoft.com/office/drawing/2014/main" id="{00000000-0008-0000-0000-0000BD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98" name="TextBox 4797">
          <a:extLst>
            <a:ext uri="{FF2B5EF4-FFF2-40B4-BE49-F238E27FC236}">
              <a16:creationId xmlns:a16="http://schemas.microsoft.com/office/drawing/2014/main" id="{00000000-0008-0000-0000-0000BE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799" name="TextBox 4798">
          <a:extLst>
            <a:ext uri="{FF2B5EF4-FFF2-40B4-BE49-F238E27FC236}">
              <a16:creationId xmlns:a16="http://schemas.microsoft.com/office/drawing/2014/main" id="{00000000-0008-0000-0000-0000BF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00" name="TextBox 4799">
          <a:extLst>
            <a:ext uri="{FF2B5EF4-FFF2-40B4-BE49-F238E27FC236}">
              <a16:creationId xmlns:a16="http://schemas.microsoft.com/office/drawing/2014/main" id="{00000000-0008-0000-0000-0000C0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01" name="TextBox 4800">
          <a:extLst>
            <a:ext uri="{FF2B5EF4-FFF2-40B4-BE49-F238E27FC236}">
              <a16:creationId xmlns:a16="http://schemas.microsoft.com/office/drawing/2014/main" id="{00000000-0008-0000-0000-0000C1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02" name="TextBox 4801">
          <a:extLst>
            <a:ext uri="{FF2B5EF4-FFF2-40B4-BE49-F238E27FC236}">
              <a16:creationId xmlns:a16="http://schemas.microsoft.com/office/drawing/2014/main" id="{00000000-0008-0000-0000-0000C2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03" name="TextBox 4802">
          <a:extLst>
            <a:ext uri="{FF2B5EF4-FFF2-40B4-BE49-F238E27FC236}">
              <a16:creationId xmlns:a16="http://schemas.microsoft.com/office/drawing/2014/main" id="{00000000-0008-0000-0000-0000C3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04" name="TextBox 4803">
          <a:extLst>
            <a:ext uri="{FF2B5EF4-FFF2-40B4-BE49-F238E27FC236}">
              <a16:creationId xmlns:a16="http://schemas.microsoft.com/office/drawing/2014/main" id="{00000000-0008-0000-0000-0000C4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05" name="TextBox 4804">
          <a:extLst>
            <a:ext uri="{FF2B5EF4-FFF2-40B4-BE49-F238E27FC236}">
              <a16:creationId xmlns:a16="http://schemas.microsoft.com/office/drawing/2014/main" id="{00000000-0008-0000-0000-0000C5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06" name="TextBox 4805">
          <a:extLst>
            <a:ext uri="{FF2B5EF4-FFF2-40B4-BE49-F238E27FC236}">
              <a16:creationId xmlns:a16="http://schemas.microsoft.com/office/drawing/2014/main" id="{00000000-0008-0000-0000-0000C6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07" name="TextBox 4806">
          <a:extLst>
            <a:ext uri="{FF2B5EF4-FFF2-40B4-BE49-F238E27FC236}">
              <a16:creationId xmlns:a16="http://schemas.microsoft.com/office/drawing/2014/main" id="{00000000-0008-0000-0000-0000C7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08" name="TextBox 4807">
          <a:extLst>
            <a:ext uri="{FF2B5EF4-FFF2-40B4-BE49-F238E27FC236}">
              <a16:creationId xmlns:a16="http://schemas.microsoft.com/office/drawing/2014/main" id="{00000000-0008-0000-0000-0000C8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09" name="TextBox 4808">
          <a:extLst>
            <a:ext uri="{FF2B5EF4-FFF2-40B4-BE49-F238E27FC236}">
              <a16:creationId xmlns:a16="http://schemas.microsoft.com/office/drawing/2014/main" id="{00000000-0008-0000-0000-0000C9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10" name="TextBox 4809">
          <a:extLst>
            <a:ext uri="{FF2B5EF4-FFF2-40B4-BE49-F238E27FC236}">
              <a16:creationId xmlns:a16="http://schemas.microsoft.com/office/drawing/2014/main" id="{00000000-0008-0000-0000-0000CA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11" name="TextBox 4810">
          <a:extLst>
            <a:ext uri="{FF2B5EF4-FFF2-40B4-BE49-F238E27FC236}">
              <a16:creationId xmlns:a16="http://schemas.microsoft.com/office/drawing/2014/main" id="{00000000-0008-0000-0000-0000CB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12" name="TextBox 4811">
          <a:extLst>
            <a:ext uri="{FF2B5EF4-FFF2-40B4-BE49-F238E27FC236}">
              <a16:creationId xmlns:a16="http://schemas.microsoft.com/office/drawing/2014/main" id="{00000000-0008-0000-0000-0000CC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13" name="TextBox 4812">
          <a:extLst>
            <a:ext uri="{FF2B5EF4-FFF2-40B4-BE49-F238E27FC236}">
              <a16:creationId xmlns:a16="http://schemas.microsoft.com/office/drawing/2014/main" id="{00000000-0008-0000-0000-0000CD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14" name="TextBox 4813">
          <a:extLst>
            <a:ext uri="{FF2B5EF4-FFF2-40B4-BE49-F238E27FC236}">
              <a16:creationId xmlns:a16="http://schemas.microsoft.com/office/drawing/2014/main" id="{00000000-0008-0000-0000-0000CE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15" name="TextBox 4814">
          <a:extLst>
            <a:ext uri="{FF2B5EF4-FFF2-40B4-BE49-F238E27FC236}">
              <a16:creationId xmlns:a16="http://schemas.microsoft.com/office/drawing/2014/main" id="{00000000-0008-0000-0000-0000CF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16" name="TextBox 4815">
          <a:extLst>
            <a:ext uri="{FF2B5EF4-FFF2-40B4-BE49-F238E27FC236}">
              <a16:creationId xmlns:a16="http://schemas.microsoft.com/office/drawing/2014/main" id="{00000000-0008-0000-0000-0000D0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17" name="TextBox 4816">
          <a:extLst>
            <a:ext uri="{FF2B5EF4-FFF2-40B4-BE49-F238E27FC236}">
              <a16:creationId xmlns:a16="http://schemas.microsoft.com/office/drawing/2014/main" id="{00000000-0008-0000-0000-0000D1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18" name="TextBox 4817">
          <a:extLst>
            <a:ext uri="{FF2B5EF4-FFF2-40B4-BE49-F238E27FC236}">
              <a16:creationId xmlns:a16="http://schemas.microsoft.com/office/drawing/2014/main" id="{00000000-0008-0000-0000-0000D2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19" name="TextBox 4818">
          <a:extLst>
            <a:ext uri="{FF2B5EF4-FFF2-40B4-BE49-F238E27FC236}">
              <a16:creationId xmlns:a16="http://schemas.microsoft.com/office/drawing/2014/main" id="{00000000-0008-0000-0000-0000D3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20" name="TextBox 4819">
          <a:extLst>
            <a:ext uri="{FF2B5EF4-FFF2-40B4-BE49-F238E27FC236}">
              <a16:creationId xmlns:a16="http://schemas.microsoft.com/office/drawing/2014/main" id="{00000000-0008-0000-0000-0000D4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21" name="TextBox 4820">
          <a:extLst>
            <a:ext uri="{FF2B5EF4-FFF2-40B4-BE49-F238E27FC236}">
              <a16:creationId xmlns:a16="http://schemas.microsoft.com/office/drawing/2014/main" id="{00000000-0008-0000-0000-0000D5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22" name="TextBox 4821">
          <a:extLst>
            <a:ext uri="{FF2B5EF4-FFF2-40B4-BE49-F238E27FC236}">
              <a16:creationId xmlns:a16="http://schemas.microsoft.com/office/drawing/2014/main" id="{00000000-0008-0000-0000-0000D6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23" name="TextBox 4822">
          <a:extLst>
            <a:ext uri="{FF2B5EF4-FFF2-40B4-BE49-F238E27FC236}">
              <a16:creationId xmlns:a16="http://schemas.microsoft.com/office/drawing/2014/main" id="{00000000-0008-0000-0000-0000D7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24" name="TextBox 4823">
          <a:extLst>
            <a:ext uri="{FF2B5EF4-FFF2-40B4-BE49-F238E27FC236}">
              <a16:creationId xmlns:a16="http://schemas.microsoft.com/office/drawing/2014/main" id="{00000000-0008-0000-0000-0000D8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25" name="TextBox 4824">
          <a:extLst>
            <a:ext uri="{FF2B5EF4-FFF2-40B4-BE49-F238E27FC236}">
              <a16:creationId xmlns:a16="http://schemas.microsoft.com/office/drawing/2014/main" id="{00000000-0008-0000-0000-0000D9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26" name="TextBox 4825">
          <a:extLst>
            <a:ext uri="{FF2B5EF4-FFF2-40B4-BE49-F238E27FC236}">
              <a16:creationId xmlns:a16="http://schemas.microsoft.com/office/drawing/2014/main" id="{00000000-0008-0000-0000-0000DA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27" name="TextBox 4826">
          <a:extLst>
            <a:ext uri="{FF2B5EF4-FFF2-40B4-BE49-F238E27FC236}">
              <a16:creationId xmlns:a16="http://schemas.microsoft.com/office/drawing/2014/main" id="{00000000-0008-0000-0000-0000DB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28" name="TextBox 4827">
          <a:extLst>
            <a:ext uri="{FF2B5EF4-FFF2-40B4-BE49-F238E27FC236}">
              <a16:creationId xmlns:a16="http://schemas.microsoft.com/office/drawing/2014/main" id="{00000000-0008-0000-0000-0000DC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29" name="TextBox 4828">
          <a:extLst>
            <a:ext uri="{FF2B5EF4-FFF2-40B4-BE49-F238E27FC236}">
              <a16:creationId xmlns:a16="http://schemas.microsoft.com/office/drawing/2014/main" id="{00000000-0008-0000-0000-0000DD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30" name="TextBox 4829">
          <a:extLst>
            <a:ext uri="{FF2B5EF4-FFF2-40B4-BE49-F238E27FC236}">
              <a16:creationId xmlns:a16="http://schemas.microsoft.com/office/drawing/2014/main" id="{00000000-0008-0000-0000-0000DE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31" name="TextBox 4830">
          <a:extLst>
            <a:ext uri="{FF2B5EF4-FFF2-40B4-BE49-F238E27FC236}">
              <a16:creationId xmlns:a16="http://schemas.microsoft.com/office/drawing/2014/main" id="{00000000-0008-0000-0000-0000DF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32" name="TextBox 4831">
          <a:extLst>
            <a:ext uri="{FF2B5EF4-FFF2-40B4-BE49-F238E27FC236}">
              <a16:creationId xmlns:a16="http://schemas.microsoft.com/office/drawing/2014/main" id="{00000000-0008-0000-0000-0000E0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33" name="TextBox 4832">
          <a:extLst>
            <a:ext uri="{FF2B5EF4-FFF2-40B4-BE49-F238E27FC236}">
              <a16:creationId xmlns:a16="http://schemas.microsoft.com/office/drawing/2014/main" id="{00000000-0008-0000-0000-0000E1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34" name="TextBox 4833">
          <a:extLst>
            <a:ext uri="{FF2B5EF4-FFF2-40B4-BE49-F238E27FC236}">
              <a16:creationId xmlns:a16="http://schemas.microsoft.com/office/drawing/2014/main" id="{00000000-0008-0000-0000-0000E2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35" name="TextBox 4834">
          <a:extLst>
            <a:ext uri="{FF2B5EF4-FFF2-40B4-BE49-F238E27FC236}">
              <a16:creationId xmlns:a16="http://schemas.microsoft.com/office/drawing/2014/main" id="{00000000-0008-0000-0000-0000E3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836" name="TextBox 4835">
          <a:extLst>
            <a:ext uri="{FF2B5EF4-FFF2-40B4-BE49-F238E27FC236}">
              <a16:creationId xmlns:a16="http://schemas.microsoft.com/office/drawing/2014/main" id="{00000000-0008-0000-0000-0000E412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837" name="TextBox 4836">
          <a:extLst>
            <a:ext uri="{FF2B5EF4-FFF2-40B4-BE49-F238E27FC236}">
              <a16:creationId xmlns:a16="http://schemas.microsoft.com/office/drawing/2014/main" id="{00000000-0008-0000-0000-0000E512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838" name="TextBox 4837">
          <a:extLst>
            <a:ext uri="{FF2B5EF4-FFF2-40B4-BE49-F238E27FC236}">
              <a16:creationId xmlns:a16="http://schemas.microsoft.com/office/drawing/2014/main" id="{00000000-0008-0000-0000-0000E612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839" name="TextBox 4838">
          <a:extLst>
            <a:ext uri="{FF2B5EF4-FFF2-40B4-BE49-F238E27FC236}">
              <a16:creationId xmlns:a16="http://schemas.microsoft.com/office/drawing/2014/main" id="{00000000-0008-0000-0000-0000E712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4840" name="TextBox 4839">
          <a:extLst>
            <a:ext uri="{FF2B5EF4-FFF2-40B4-BE49-F238E27FC236}">
              <a16:creationId xmlns:a16="http://schemas.microsoft.com/office/drawing/2014/main" id="{00000000-0008-0000-0000-0000E812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4841" name="TextBox 4840">
          <a:extLst>
            <a:ext uri="{FF2B5EF4-FFF2-40B4-BE49-F238E27FC236}">
              <a16:creationId xmlns:a16="http://schemas.microsoft.com/office/drawing/2014/main" id="{00000000-0008-0000-0000-0000E912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4842" name="TextBox 4841">
          <a:extLst>
            <a:ext uri="{FF2B5EF4-FFF2-40B4-BE49-F238E27FC236}">
              <a16:creationId xmlns:a16="http://schemas.microsoft.com/office/drawing/2014/main" id="{00000000-0008-0000-0000-0000EA12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4843" name="TextBox 4842">
          <a:extLst>
            <a:ext uri="{FF2B5EF4-FFF2-40B4-BE49-F238E27FC236}">
              <a16:creationId xmlns:a16="http://schemas.microsoft.com/office/drawing/2014/main" id="{00000000-0008-0000-0000-0000EB12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844" name="TextBox 4843">
          <a:extLst>
            <a:ext uri="{FF2B5EF4-FFF2-40B4-BE49-F238E27FC236}">
              <a16:creationId xmlns:a16="http://schemas.microsoft.com/office/drawing/2014/main" id="{00000000-0008-0000-0000-0000EC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4845" name="TextBox 4844">
          <a:extLst>
            <a:ext uri="{FF2B5EF4-FFF2-40B4-BE49-F238E27FC236}">
              <a16:creationId xmlns:a16="http://schemas.microsoft.com/office/drawing/2014/main" id="{00000000-0008-0000-0000-0000ED12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46" name="TextBox 4845">
          <a:extLst>
            <a:ext uri="{FF2B5EF4-FFF2-40B4-BE49-F238E27FC236}">
              <a16:creationId xmlns:a16="http://schemas.microsoft.com/office/drawing/2014/main" id="{00000000-0008-0000-0000-0000EE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4847" name="TextBox 4846">
          <a:extLst>
            <a:ext uri="{FF2B5EF4-FFF2-40B4-BE49-F238E27FC236}">
              <a16:creationId xmlns:a16="http://schemas.microsoft.com/office/drawing/2014/main" id="{00000000-0008-0000-0000-0000EF12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48" name="TextBox 4847">
          <a:extLst>
            <a:ext uri="{FF2B5EF4-FFF2-40B4-BE49-F238E27FC236}">
              <a16:creationId xmlns:a16="http://schemas.microsoft.com/office/drawing/2014/main" id="{00000000-0008-0000-0000-0000F0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49" name="TextBox 4848">
          <a:extLst>
            <a:ext uri="{FF2B5EF4-FFF2-40B4-BE49-F238E27FC236}">
              <a16:creationId xmlns:a16="http://schemas.microsoft.com/office/drawing/2014/main" id="{00000000-0008-0000-0000-0000F1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50" name="TextBox 4849">
          <a:extLst>
            <a:ext uri="{FF2B5EF4-FFF2-40B4-BE49-F238E27FC236}">
              <a16:creationId xmlns:a16="http://schemas.microsoft.com/office/drawing/2014/main" id="{00000000-0008-0000-0000-0000F2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51" name="TextBox 4850">
          <a:extLst>
            <a:ext uri="{FF2B5EF4-FFF2-40B4-BE49-F238E27FC236}">
              <a16:creationId xmlns:a16="http://schemas.microsoft.com/office/drawing/2014/main" id="{00000000-0008-0000-0000-0000F3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52" name="TextBox 4851">
          <a:extLst>
            <a:ext uri="{FF2B5EF4-FFF2-40B4-BE49-F238E27FC236}">
              <a16:creationId xmlns:a16="http://schemas.microsoft.com/office/drawing/2014/main" id="{00000000-0008-0000-0000-0000F4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53" name="TextBox 4852">
          <a:extLst>
            <a:ext uri="{FF2B5EF4-FFF2-40B4-BE49-F238E27FC236}">
              <a16:creationId xmlns:a16="http://schemas.microsoft.com/office/drawing/2014/main" id="{00000000-0008-0000-0000-0000F5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54" name="TextBox 4853">
          <a:extLst>
            <a:ext uri="{FF2B5EF4-FFF2-40B4-BE49-F238E27FC236}">
              <a16:creationId xmlns:a16="http://schemas.microsoft.com/office/drawing/2014/main" id="{00000000-0008-0000-0000-0000F6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55" name="TextBox 4854">
          <a:extLst>
            <a:ext uri="{FF2B5EF4-FFF2-40B4-BE49-F238E27FC236}">
              <a16:creationId xmlns:a16="http://schemas.microsoft.com/office/drawing/2014/main" id="{00000000-0008-0000-0000-0000F7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56" name="TextBox 4855">
          <a:extLst>
            <a:ext uri="{FF2B5EF4-FFF2-40B4-BE49-F238E27FC236}">
              <a16:creationId xmlns:a16="http://schemas.microsoft.com/office/drawing/2014/main" id="{00000000-0008-0000-0000-0000F8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57" name="TextBox 4856">
          <a:extLst>
            <a:ext uri="{FF2B5EF4-FFF2-40B4-BE49-F238E27FC236}">
              <a16:creationId xmlns:a16="http://schemas.microsoft.com/office/drawing/2014/main" id="{00000000-0008-0000-0000-0000F9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58" name="TextBox 4857">
          <a:extLst>
            <a:ext uri="{FF2B5EF4-FFF2-40B4-BE49-F238E27FC236}">
              <a16:creationId xmlns:a16="http://schemas.microsoft.com/office/drawing/2014/main" id="{00000000-0008-0000-0000-0000FA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59" name="TextBox 4858">
          <a:extLst>
            <a:ext uri="{FF2B5EF4-FFF2-40B4-BE49-F238E27FC236}">
              <a16:creationId xmlns:a16="http://schemas.microsoft.com/office/drawing/2014/main" id="{00000000-0008-0000-0000-0000FB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60" name="TextBox 4859">
          <a:extLst>
            <a:ext uri="{FF2B5EF4-FFF2-40B4-BE49-F238E27FC236}">
              <a16:creationId xmlns:a16="http://schemas.microsoft.com/office/drawing/2014/main" id="{00000000-0008-0000-0000-0000FC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61" name="TextBox 4860">
          <a:extLst>
            <a:ext uri="{FF2B5EF4-FFF2-40B4-BE49-F238E27FC236}">
              <a16:creationId xmlns:a16="http://schemas.microsoft.com/office/drawing/2014/main" id="{00000000-0008-0000-0000-0000FD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62" name="TextBox 4861">
          <a:extLst>
            <a:ext uri="{FF2B5EF4-FFF2-40B4-BE49-F238E27FC236}">
              <a16:creationId xmlns:a16="http://schemas.microsoft.com/office/drawing/2014/main" id="{00000000-0008-0000-0000-0000FE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63" name="TextBox 4862">
          <a:extLst>
            <a:ext uri="{FF2B5EF4-FFF2-40B4-BE49-F238E27FC236}">
              <a16:creationId xmlns:a16="http://schemas.microsoft.com/office/drawing/2014/main" id="{00000000-0008-0000-0000-0000FF12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64" name="TextBox 4863">
          <a:extLst>
            <a:ext uri="{FF2B5EF4-FFF2-40B4-BE49-F238E27FC236}">
              <a16:creationId xmlns:a16="http://schemas.microsoft.com/office/drawing/2014/main" id="{00000000-0008-0000-0000-000000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65" name="TextBox 4864">
          <a:extLst>
            <a:ext uri="{FF2B5EF4-FFF2-40B4-BE49-F238E27FC236}">
              <a16:creationId xmlns:a16="http://schemas.microsoft.com/office/drawing/2014/main" id="{00000000-0008-0000-0000-000001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66" name="TextBox 4865">
          <a:extLst>
            <a:ext uri="{FF2B5EF4-FFF2-40B4-BE49-F238E27FC236}">
              <a16:creationId xmlns:a16="http://schemas.microsoft.com/office/drawing/2014/main" id="{00000000-0008-0000-0000-000002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67" name="TextBox 4866">
          <a:extLst>
            <a:ext uri="{FF2B5EF4-FFF2-40B4-BE49-F238E27FC236}">
              <a16:creationId xmlns:a16="http://schemas.microsoft.com/office/drawing/2014/main" id="{00000000-0008-0000-0000-000003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68" name="TextBox 4867">
          <a:extLst>
            <a:ext uri="{FF2B5EF4-FFF2-40B4-BE49-F238E27FC236}">
              <a16:creationId xmlns:a16="http://schemas.microsoft.com/office/drawing/2014/main" id="{00000000-0008-0000-0000-000004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69" name="TextBox 4868">
          <a:extLst>
            <a:ext uri="{FF2B5EF4-FFF2-40B4-BE49-F238E27FC236}">
              <a16:creationId xmlns:a16="http://schemas.microsoft.com/office/drawing/2014/main" id="{00000000-0008-0000-0000-000005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70" name="TextBox 4869">
          <a:extLst>
            <a:ext uri="{FF2B5EF4-FFF2-40B4-BE49-F238E27FC236}">
              <a16:creationId xmlns:a16="http://schemas.microsoft.com/office/drawing/2014/main" id="{00000000-0008-0000-0000-000006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71" name="TextBox 4870">
          <a:extLst>
            <a:ext uri="{FF2B5EF4-FFF2-40B4-BE49-F238E27FC236}">
              <a16:creationId xmlns:a16="http://schemas.microsoft.com/office/drawing/2014/main" id="{00000000-0008-0000-0000-000007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72" name="TextBox 4871">
          <a:extLst>
            <a:ext uri="{FF2B5EF4-FFF2-40B4-BE49-F238E27FC236}">
              <a16:creationId xmlns:a16="http://schemas.microsoft.com/office/drawing/2014/main" id="{00000000-0008-0000-0000-000008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73" name="TextBox 4872">
          <a:extLst>
            <a:ext uri="{FF2B5EF4-FFF2-40B4-BE49-F238E27FC236}">
              <a16:creationId xmlns:a16="http://schemas.microsoft.com/office/drawing/2014/main" id="{00000000-0008-0000-0000-000009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74" name="TextBox 4873">
          <a:extLst>
            <a:ext uri="{FF2B5EF4-FFF2-40B4-BE49-F238E27FC236}">
              <a16:creationId xmlns:a16="http://schemas.microsoft.com/office/drawing/2014/main" id="{00000000-0008-0000-0000-00000A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75" name="TextBox 4874">
          <a:extLst>
            <a:ext uri="{FF2B5EF4-FFF2-40B4-BE49-F238E27FC236}">
              <a16:creationId xmlns:a16="http://schemas.microsoft.com/office/drawing/2014/main" id="{00000000-0008-0000-0000-00000B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76" name="TextBox 4875">
          <a:extLst>
            <a:ext uri="{FF2B5EF4-FFF2-40B4-BE49-F238E27FC236}">
              <a16:creationId xmlns:a16="http://schemas.microsoft.com/office/drawing/2014/main" id="{00000000-0008-0000-0000-00000C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77" name="TextBox 4876">
          <a:extLst>
            <a:ext uri="{FF2B5EF4-FFF2-40B4-BE49-F238E27FC236}">
              <a16:creationId xmlns:a16="http://schemas.microsoft.com/office/drawing/2014/main" id="{00000000-0008-0000-0000-00000D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78" name="TextBox 4877">
          <a:extLst>
            <a:ext uri="{FF2B5EF4-FFF2-40B4-BE49-F238E27FC236}">
              <a16:creationId xmlns:a16="http://schemas.microsoft.com/office/drawing/2014/main" id="{00000000-0008-0000-0000-00000E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79" name="TextBox 4878">
          <a:extLst>
            <a:ext uri="{FF2B5EF4-FFF2-40B4-BE49-F238E27FC236}">
              <a16:creationId xmlns:a16="http://schemas.microsoft.com/office/drawing/2014/main" id="{00000000-0008-0000-0000-00000F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80" name="TextBox 4879">
          <a:extLst>
            <a:ext uri="{FF2B5EF4-FFF2-40B4-BE49-F238E27FC236}">
              <a16:creationId xmlns:a16="http://schemas.microsoft.com/office/drawing/2014/main" id="{00000000-0008-0000-0000-000010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81" name="TextBox 4880">
          <a:extLst>
            <a:ext uri="{FF2B5EF4-FFF2-40B4-BE49-F238E27FC236}">
              <a16:creationId xmlns:a16="http://schemas.microsoft.com/office/drawing/2014/main" id="{00000000-0008-0000-0000-000011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82" name="TextBox 4881">
          <a:extLst>
            <a:ext uri="{FF2B5EF4-FFF2-40B4-BE49-F238E27FC236}">
              <a16:creationId xmlns:a16="http://schemas.microsoft.com/office/drawing/2014/main" id="{00000000-0008-0000-0000-000012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4883" name="TextBox 4882">
          <a:extLst>
            <a:ext uri="{FF2B5EF4-FFF2-40B4-BE49-F238E27FC236}">
              <a16:creationId xmlns:a16="http://schemas.microsoft.com/office/drawing/2014/main" id="{00000000-0008-0000-0000-00001313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884" name="TextBox 4883">
          <a:extLst>
            <a:ext uri="{FF2B5EF4-FFF2-40B4-BE49-F238E27FC236}">
              <a16:creationId xmlns:a16="http://schemas.microsoft.com/office/drawing/2014/main" id="{00000000-0008-0000-0000-000014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885" name="TextBox 4884">
          <a:extLst>
            <a:ext uri="{FF2B5EF4-FFF2-40B4-BE49-F238E27FC236}">
              <a16:creationId xmlns:a16="http://schemas.microsoft.com/office/drawing/2014/main" id="{00000000-0008-0000-0000-000015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886" name="TextBox 4885">
          <a:extLst>
            <a:ext uri="{FF2B5EF4-FFF2-40B4-BE49-F238E27FC236}">
              <a16:creationId xmlns:a16="http://schemas.microsoft.com/office/drawing/2014/main" id="{00000000-0008-0000-0000-000016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887" name="TextBox 4886">
          <a:extLst>
            <a:ext uri="{FF2B5EF4-FFF2-40B4-BE49-F238E27FC236}">
              <a16:creationId xmlns:a16="http://schemas.microsoft.com/office/drawing/2014/main" id="{00000000-0008-0000-0000-000017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888" name="TextBox 4887">
          <a:extLst>
            <a:ext uri="{FF2B5EF4-FFF2-40B4-BE49-F238E27FC236}">
              <a16:creationId xmlns:a16="http://schemas.microsoft.com/office/drawing/2014/main" id="{00000000-0008-0000-0000-000018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889" name="TextBox 4888">
          <a:extLst>
            <a:ext uri="{FF2B5EF4-FFF2-40B4-BE49-F238E27FC236}">
              <a16:creationId xmlns:a16="http://schemas.microsoft.com/office/drawing/2014/main" id="{00000000-0008-0000-0000-000019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890" name="TextBox 4889">
          <a:extLst>
            <a:ext uri="{FF2B5EF4-FFF2-40B4-BE49-F238E27FC236}">
              <a16:creationId xmlns:a16="http://schemas.microsoft.com/office/drawing/2014/main" id="{00000000-0008-0000-0000-00001A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891" name="TextBox 4890">
          <a:extLst>
            <a:ext uri="{FF2B5EF4-FFF2-40B4-BE49-F238E27FC236}">
              <a16:creationId xmlns:a16="http://schemas.microsoft.com/office/drawing/2014/main" id="{00000000-0008-0000-0000-00001B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892" name="TextBox 4891">
          <a:extLst>
            <a:ext uri="{FF2B5EF4-FFF2-40B4-BE49-F238E27FC236}">
              <a16:creationId xmlns:a16="http://schemas.microsoft.com/office/drawing/2014/main" id="{00000000-0008-0000-0000-00001C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893" name="TextBox 4892">
          <a:extLst>
            <a:ext uri="{FF2B5EF4-FFF2-40B4-BE49-F238E27FC236}">
              <a16:creationId xmlns:a16="http://schemas.microsoft.com/office/drawing/2014/main" id="{00000000-0008-0000-0000-00001D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894" name="TextBox 4893">
          <a:extLst>
            <a:ext uri="{FF2B5EF4-FFF2-40B4-BE49-F238E27FC236}">
              <a16:creationId xmlns:a16="http://schemas.microsoft.com/office/drawing/2014/main" id="{00000000-0008-0000-0000-00001E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895" name="TextBox 4894">
          <a:extLst>
            <a:ext uri="{FF2B5EF4-FFF2-40B4-BE49-F238E27FC236}">
              <a16:creationId xmlns:a16="http://schemas.microsoft.com/office/drawing/2014/main" id="{00000000-0008-0000-0000-00001F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896" name="TextBox 4895">
          <a:extLst>
            <a:ext uri="{FF2B5EF4-FFF2-40B4-BE49-F238E27FC236}">
              <a16:creationId xmlns:a16="http://schemas.microsoft.com/office/drawing/2014/main" id="{00000000-0008-0000-0000-00002013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897" name="TextBox 4896">
          <a:extLst>
            <a:ext uri="{FF2B5EF4-FFF2-40B4-BE49-F238E27FC236}">
              <a16:creationId xmlns:a16="http://schemas.microsoft.com/office/drawing/2014/main" id="{00000000-0008-0000-0000-00002113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898" name="TextBox 4897">
          <a:extLst>
            <a:ext uri="{FF2B5EF4-FFF2-40B4-BE49-F238E27FC236}">
              <a16:creationId xmlns:a16="http://schemas.microsoft.com/office/drawing/2014/main" id="{00000000-0008-0000-0000-00002213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899" name="TextBox 4898">
          <a:extLst>
            <a:ext uri="{FF2B5EF4-FFF2-40B4-BE49-F238E27FC236}">
              <a16:creationId xmlns:a16="http://schemas.microsoft.com/office/drawing/2014/main" id="{00000000-0008-0000-0000-00002313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00" name="TextBox 4899">
          <a:extLst>
            <a:ext uri="{FF2B5EF4-FFF2-40B4-BE49-F238E27FC236}">
              <a16:creationId xmlns:a16="http://schemas.microsoft.com/office/drawing/2014/main" id="{00000000-0008-0000-0000-000024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01" name="TextBox 4900">
          <a:extLst>
            <a:ext uri="{FF2B5EF4-FFF2-40B4-BE49-F238E27FC236}">
              <a16:creationId xmlns:a16="http://schemas.microsoft.com/office/drawing/2014/main" id="{00000000-0008-0000-0000-000025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02" name="TextBox 4901">
          <a:extLst>
            <a:ext uri="{FF2B5EF4-FFF2-40B4-BE49-F238E27FC236}">
              <a16:creationId xmlns:a16="http://schemas.microsoft.com/office/drawing/2014/main" id="{00000000-0008-0000-0000-000026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03" name="TextBox 4902">
          <a:extLst>
            <a:ext uri="{FF2B5EF4-FFF2-40B4-BE49-F238E27FC236}">
              <a16:creationId xmlns:a16="http://schemas.microsoft.com/office/drawing/2014/main" id="{00000000-0008-0000-0000-000027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04" name="TextBox 4903">
          <a:extLst>
            <a:ext uri="{FF2B5EF4-FFF2-40B4-BE49-F238E27FC236}">
              <a16:creationId xmlns:a16="http://schemas.microsoft.com/office/drawing/2014/main" id="{00000000-0008-0000-0000-000028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05" name="TextBox 4904">
          <a:extLst>
            <a:ext uri="{FF2B5EF4-FFF2-40B4-BE49-F238E27FC236}">
              <a16:creationId xmlns:a16="http://schemas.microsoft.com/office/drawing/2014/main" id="{00000000-0008-0000-0000-000029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06" name="TextBox 4905">
          <a:extLst>
            <a:ext uri="{FF2B5EF4-FFF2-40B4-BE49-F238E27FC236}">
              <a16:creationId xmlns:a16="http://schemas.microsoft.com/office/drawing/2014/main" id="{00000000-0008-0000-0000-00002A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07" name="TextBox 4906">
          <a:extLst>
            <a:ext uri="{FF2B5EF4-FFF2-40B4-BE49-F238E27FC236}">
              <a16:creationId xmlns:a16="http://schemas.microsoft.com/office/drawing/2014/main" id="{00000000-0008-0000-0000-00002B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08" name="TextBox 4907">
          <a:extLst>
            <a:ext uri="{FF2B5EF4-FFF2-40B4-BE49-F238E27FC236}">
              <a16:creationId xmlns:a16="http://schemas.microsoft.com/office/drawing/2014/main" id="{00000000-0008-0000-0000-00002C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09" name="TextBox 4908">
          <a:extLst>
            <a:ext uri="{FF2B5EF4-FFF2-40B4-BE49-F238E27FC236}">
              <a16:creationId xmlns:a16="http://schemas.microsoft.com/office/drawing/2014/main" id="{00000000-0008-0000-0000-00002D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10" name="TextBox 4909">
          <a:extLst>
            <a:ext uri="{FF2B5EF4-FFF2-40B4-BE49-F238E27FC236}">
              <a16:creationId xmlns:a16="http://schemas.microsoft.com/office/drawing/2014/main" id="{00000000-0008-0000-0000-00002E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11" name="TextBox 4910">
          <a:extLst>
            <a:ext uri="{FF2B5EF4-FFF2-40B4-BE49-F238E27FC236}">
              <a16:creationId xmlns:a16="http://schemas.microsoft.com/office/drawing/2014/main" id="{00000000-0008-0000-0000-00002F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912" name="TextBox 4911">
          <a:extLst>
            <a:ext uri="{FF2B5EF4-FFF2-40B4-BE49-F238E27FC236}">
              <a16:creationId xmlns:a16="http://schemas.microsoft.com/office/drawing/2014/main" id="{00000000-0008-0000-0000-00003013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913" name="TextBox 4912">
          <a:extLst>
            <a:ext uri="{FF2B5EF4-FFF2-40B4-BE49-F238E27FC236}">
              <a16:creationId xmlns:a16="http://schemas.microsoft.com/office/drawing/2014/main" id="{00000000-0008-0000-0000-00003113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914" name="TextBox 4913">
          <a:extLst>
            <a:ext uri="{FF2B5EF4-FFF2-40B4-BE49-F238E27FC236}">
              <a16:creationId xmlns:a16="http://schemas.microsoft.com/office/drawing/2014/main" id="{00000000-0008-0000-0000-00003213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4915" name="TextBox 4914">
          <a:extLst>
            <a:ext uri="{FF2B5EF4-FFF2-40B4-BE49-F238E27FC236}">
              <a16:creationId xmlns:a16="http://schemas.microsoft.com/office/drawing/2014/main" id="{00000000-0008-0000-0000-00003313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16" name="TextBox 4915">
          <a:extLst>
            <a:ext uri="{FF2B5EF4-FFF2-40B4-BE49-F238E27FC236}">
              <a16:creationId xmlns:a16="http://schemas.microsoft.com/office/drawing/2014/main" id="{00000000-0008-0000-0000-000034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17" name="TextBox 4916">
          <a:extLst>
            <a:ext uri="{FF2B5EF4-FFF2-40B4-BE49-F238E27FC236}">
              <a16:creationId xmlns:a16="http://schemas.microsoft.com/office/drawing/2014/main" id="{00000000-0008-0000-0000-000035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18" name="TextBox 4917">
          <a:extLst>
            <a:ext uri="{FF2B5EF4-FFF2-40B4-BE49-F238E27FC236}">
              <a16:creationId xmlns:a16="http://schemas.microsoft.com/office/drawing/2014/main" id="{00000000-0008-0000-0000-000036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19" name="TextBox 4918">
          <a:extLst>
            <a:ext uri="{FF2B5EF4-FFF2-40B4-BE49-F238E27FC236}">
              <a16:creationId xmlns:a16="http://schemas.microsoft.com/office/drawing/2014/main" id="{00000000-0008-0000-0000-000037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20" name="TextBox 4919">
          <a:extLst>
            <a:ext uri="{FF2B5EF4-FFF2-40B4-BE49-F238E27FC236}">
              <a16:creationId xmlns:a16="http://schemas.microsoft.com/office/drawing/2014/main" id="{00000000-0008-0000-0000-000038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21" name="TextBox 4920">
          <a:extLst>
            <a:ext uri="{FF2B5EF4-FFF2-40B4-BE49-F238E27FC236}">
              <a16:creationId xmlns:a16="http://schemas.microsoft.com/office/drawing/2014/main" id="{00000000-0008-0000-0000-000039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22" name="TextBox 4921">
          <a:extLst>
            <a:ext uri="{FF2B5EF4-FFF2-40B4-BE49-F238E27FC236}">
              <a16:creationId xmlns:a16="http://schemas.microsoft.com/office/drawing/2014/main" id="{00000000-0008-0000-0000-00003A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23" name="TextBox 4922">
          <a:extLst>
            <a:ext uri="{FF2B5EF4-FFF2-40B4-BE49-F238E27FC236}">
              <a16:creationId xmlns:a16="http://schemas.microsoft.com/office/drawing/2014/main" id="{00000000-0008-0000-0000-00003B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24" name="TextBox 4923">
          <a:extLst>
            <a:ext uri="{FF2B5EF4-FFF2-40B4-BE49-F238E27FC236}">
              <a16:creationId xmlns:a16="http://schemas.microsoft.com/office/drawing/2014/main" id="{00000000-0008-0000-0000-00003C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25" name="TextBox 4924">
          <a:extLst>
            <a:ext uri="{FF2B5EF4-FFF2-40B4-BE49-F238E27FC236}">
              <a16:creationId xmlns:a16="http://schemas.microsoft.com/office/drawing/2014/main" id="{00000000-0008-0000-0000-00003D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26" name="TextBox 4925">
          <a:extLst>
            <a:ext uri="{FF2B5EF4-FFF2-40B4-BE49-F238E27FC236}">
              <a16:creationId xmlns:a16="http://schemas.microsoft.com/office/drawing/2014/main" id="{00000000-0008-0000-0000-00003E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0</xdr:colOff>
      <xdr:row>0</xdr:row>
      <xdr:rowOff>0</xdr:rowOff>
    </xdr:from>
    <xdr:ext cx="184731" cy="264560"/>
    <xdr:sp macro="" textlink="">
      <xdr:nvSpPr>
        <xdr:cNvPr id="4927" name="TextBox 4926">
          <a:extLst>
            <a:ext uri="{FF2B5EF4-FFF2-40B4-BE49-F238E27FC236}">
              <a16:creationId xmlns:a16="http://schemas.microsoft.com/office/drawing/2014/main" id="{00000000-0008-0000-0000-00003F130000}"/>
            </a:ext>
          </a:extLst>
        </xdr:cNvPr>
        <xdr:cNvSpPr txBox="1"/>
      </xdr:nvSpPr>
      <xdr:spPr>
        <a:xfrm>
          <a:off x="5524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28" name="TextBox 4927">
          <a:extLst>
            <a:ext uri="{FF2B5EF4-FFF2-40B4-BE49-F238E27FC236}">
              <a16:creationId xmlns:a16="http://schemas.microsoft.com/office/drawing/2014/main" id="{00000000-0008-0000-0000-000040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29" name="TextBox 4928">
          <a:extLst>
            <a:ext uri="{FF2B5EF4-FFF2-40B4-BE49-F238E27FC236}">
              <a16:creationId xmlns:a16="http://schemas.microsoft.com/office/drawing/2014/main" id="{00000000-0008-0000-0000-000041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30" name="TextBox 4929">
          <a:extLst>
            <a:ext uri="{FF2B5EF4-FFF2-40B4-BE49-F238E27FC236}">
              <a16:creationId xmlns:a16="http://schemas.microsoft.com/office/drawing/2014/main" id="{00000000-0008-0000-0000-000042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31" name="TextBox 4930">
          <a:extLst>
            <a:ext uri="{FF2B5EF4-FFF2-40B4-BE49-F238E27FC236}">
              <a16:creationId xmlns:a16="http://schemas.microsoft.com/office/drawing/2014/main" id="{00000000-0008-0000-0000-000043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32" name="TextBox 4931">
          <a:extLst>
            <a:ext uri="{FF2B5EF4-FFF2-40B4-BE49-F238E27FC236}">
              <a16:creationId xmlns:a16="http://schemas.microsoft.com/office/drawing/2014/main" id="{00000000-0008-0000-0000-000044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33" name="TextBox 4932">
          <a:extLst>
            <a:ext uri="{FF2B5EF4-FFF2-40B4-BE49-F238E27FC236}">
              <a16:creationId xmlns:a16="http://schemas.microsoft.com/office/drawing/2014/main" id="{00000000-0008-0000-0000-000045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34" name="TextBox 4933">
          <a:extLst>
            <a:ext uri="{FF2B5EF4-FFF2-40B4-BE49-F238E27FC236}">
              <a16:creationId xmlns:a16="http://schemas.microsoft.com/office/drawing/2014/main" id="{00000000-0008-0000-0000-000046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35" name="TextBox 4934">
          <a:extLst>
            <a:ext uri="{FF2B5EF4-FFF2-40B4-BE49-F238E27FC236}">
              <a16:creationId xmlns:a16="http://schemas.microsoft.com/office/drawing/2014/main" id="{00000000-0008-0000-0000-000047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36" name="TextBox 4935">
          <a:extLst>
            <a:ext uri="{FF2B5EF4-FFF2-40B4-BE49-F238E27FC236}">
              <a16:creationId xmlns:a16="http://schemas.microsoft.com/office/drawing/2014/main" id="{00000000-0008-0000-0000-000048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37" name="TextBox 4936">
          <a:extLst>
            <a:ext uri="{FF2B5EF4-FFF2-40B4-BE49-F238E27FC236}">
              <a16:creationId xmlns:a16="http://schemas.microsoft.com/office/drawing/2014/main" id="{00000000-0008-0000-0000-000049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38" name="TextBox 4937">
          <a:extLst>
            <a:ext uri="{FF2B5EF4-FFF2-40B4-BE49-F238E27FC236}">
              <a16:creationId xmlns:a16="http://schemas.microsoft.com/office/drawing/2014/main" id="{00000000-0008-0000-0000-00004A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39" name="TextBox 4938">
          <a:extLst>
            <a:ext uri="{FF2B5EF4-FFF2-40B4-BE49-F238E27FC236}">
              <a16:creationId xmlns:a16="http://schemas.microsoft.com/office/drawing/2014/main" id="{00000000-0008-0000-0000-00004B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40" name="TextBox 4939">
          <a:extLst>
            <a:ext uri="{FF2B5EF4-FFF2-40B4-BE49-F238E27FC236}">
              <a16:creationId xmlns:a16="http://schemas.microsoft.com/office/drawing/2014/main" id="{00000000-0008-0000-0000-00004C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41" name="TextBox 4940">
          <a:extLst>
            <a:ext uri="{FF2B5EF4-FFF2-40B4-BE49-F238E27FC236}">
              <a16:creationId xmlns:a16="http://schemas.microsoft.com/office/drawing/2014/main" id="{00000000-0008-0000-0000-00004D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42" name="TextBox 4941">
          <a:extLst>
            <a:ext uri="{FF2B5EF4-FFF2-40B4-BE49-F238E27FC236}">
              <a16:creationId xmlns:a16="http://schemas.microsoft.com/office/drawing/2014/main" id="{00000000-0008-0000-0000-00004E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43" name="TextBox 4942">
          <a:extLst>
            <a:ext uri="{FF2B5EF4-FFF2-40B4-BE49-F238E27FC236}">
              <a16:creationId xmlns:a16="http://schemas.microsoft.com/office/drawing/2014/main" id="{00000000-0008-0000-0000-00004F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44" name="TextBox 4943">
          <a:extLst>
            <a:ext uri="{FF2B5EF4-FFF2-40B4-BE49-F238E27FC236}">
              <a16:creationId xmlns:a16="http://schemas.microsoft.com/office/drawing/2014/main" id="{00000000-0008-0000-0000-000050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45" name="TextBox 4944">
          <a:extLst>
            <a:ext uri="{FF2B5EF4-FFF2-40B4-BE49-F238E27FC236}">
              <a16:creationId xmlns:a16="http://schemas.microsoft.com/office/drawing/2014/main" id="{00000000-0008-0000-0000-000051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46" name="TextBox 4945">
          <a:extLst>
            <a:ext uri="{FF2B5EF4-FFF2-40B4-BE49-F238E27FC236}">
              <a16:creationId xmlns:a16="http://schemas.microsoft.com/office/drawing/2014/main" id="{00000000-0008-0000-0000-000052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47" name="TextBox 4946">
          <a:extLst>
            <a:ext uri="{FF2B5EF4-FFF2-40B4-BE49-F238E27FC236}">
              <a16:creationId xmlns:a16="http://schemas.microsoft.com/office/drawing/2014/main" id="{00000000-0008-0000-0000-000053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48" name="TextBox 4947">
          <a:extLst>
            <a:ext uri="{FF2B5EF4-FFF2-40B4-BE49-F238E27FC236}">
              <a16:creationId xmlns:a16="http://schemas.microsoft.com/office/drawing/2014/main" id="{00000000-0008-0000-0000-000054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49" name="TextBox 4948">
          <a:extLst>
            <a:ext uri="{FF2B5EF4-FFF2-40B4-BE49-F238E27FC236}">
              <a16:creationId xmlns:a16="http://schemas.microsoft.com/office/drawing/2014/main" id="{00000000-0008-0000-0000-000055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50" name="TextBox 4949">
          <a:extLst>
            <a:ext uri="{FF2B5EF4-FFF2-40B4-BE49-F238E27FC236}">
              <a16:creationId xmlns:a16="http://schemas.microsoft.com/office/drawing/2014/main" id="{00000000-0008-0000-0000-000056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51" name="TextBox 4950">
          <a:extLst>
            <a:ext uri="{FF2B5EF4-FFF2-40B4-BE49-F238E27FC236}">
              <a16:creationId xmlns:a16="http://schemas.microsoft.com/office/drawing/2014/main" id="{00000000-0008-0000-0000-000057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52" name="TextBox 4951">
          <a:extLst>
            <a:ext uri="{FF2B5EF4-FFF2-40B4-BE49-F238E27FC236}">
              <a16:creationId xmlns:a16="http://schemas.microsoft.com/office/drawing/2014/main" id="{00000000-0008-0000-0000-000058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53" name="TextBox 4952">
          <a:extLst>
            <a:ext uri="{FF2B5EF4-FFF2-40B4-BE49-F238E27FC236}">
              <a16:creationId xmlns:a16="http://schemas.microsoft.com/office/drawing/2014/main" id="{00000000-0008-0000-0000-000059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54" name="TextBox 4953">
          <a:extLst>
            <a:ext uri="{FF2B5EF4-FFF2-40B4-BE49-F238E27FC236}">
              <a16:creationId xmlns:a16="http://schemas.microsoft.com/office/drawing/2014/main" id="{00000000-0008-0000-0000-00005A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55" name="TextBox 4954">
          <a:extLst>
            <a:ext uri="{FF2B5EF4-FFF2-40B4-BE49-F238E27FC236}">
              <a16:creationId xmlns:a16="http://schemas.microsoft.com/office/drawing/2014/main" id="{00000000-0008-0000-0000-00005B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56" name="TextBox 4955">
          <a:extLst>
            <a:ext uri="{FF2B5EF4-FFF2-40B4-BE49-F238E27FC236}">
              <a16:creationId xmlns:a16="http://schemas.microsoft.com/office/drawing/2014/main" id="{00000000-0008-0000-0000-00005C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57" name="TextBox 4956">
          <a:extLst>
            <a:ext uri="{FF2B5EF4-FFF2-40B4-BE49-F238E27FC236}">
              <a16:creationId xmlns:a16="http://schemas.microsoft.com/office/drawing/2014/main" id="{00000000-0008-0000-0000-00005D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58" name="TextBox 4957">
          <a:extLst>
            <a:ext uri="{FF2B5EF4-FFF2-40B4-BE49-F238E27FC236}">
              <a16:creationId xmlns:a16="http://schemas.microsoft.com/office/drawing/2014/main" id="{00000000-0008-0000-0000-00005E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59" name="TextBox 4958">
          <a:extLst>
            <a:ext uri="{FF2B5EF4-FFF2-40B4-BE49-F238E27FC236}">
              <a16:creationId xmlns:a16="http://schemas.microsoft.com/office/drawing/2014/main" id="{00000000-0008-0000-0000-00005F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60" name="TextBox 4959">
          <a:extLst>
            <a:ext uri="{FF2B5EF4-FFF2-40B4-BE49-F238E27FC236}">
              <a16:creationId xmlns:a16="http://schemas.microsoft.com/office/drawing/2014/main" id="{00000000-0008-0000-0000-000060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61" name="TextBox 4960">
          <a:extLst>
            <a:ext uri="{FF2B5EF4-FFF2-40B4-BE49-F238E27FC236}">
              <a16:creationId xmlns:a16="http://schemas.microsoft.com/office/drawing/2014/main" id="{00000000-0008-0000-0000-000061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62" name="TextBox 4961">
          <a:extLst>
            <a:ext uri="{FF2B5EF4-FFF2-40B4-BE49-F238E27FC236}">
              <a16:creationId xmlns:a16="http://schemas.microsoft.com/office/drawing/2014/main" id="{00000000-0008-0000-0000-000062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4963" name="TextBox 4962">
          <a:extLst>
            <a:ext uri="{FF2B5EF4-FFF2-40B4-BE49-F238E27FC236}">
              <a16:creationId xmlns:a16="http://schemas.microsoft.com/office/drawing/2014/main" id="{00000000-0008-0000-0000-00006313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64" name="TextBox 4963">
          <a:extLst>
            <a:ext uri="{FF2B5EF4-FFF2-40B4-BE49-F238E27FC236}">
              <a16:creationId xmlns:a16="http://schemas.microsoft.com/office/drawing/2014/main" id="{00000000-0008-0000-0000-000064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65" name="TextBox 4964">
          <a:extLst>
            <a:ext uri="{FF2B5EF4-FFF2-40B4-BE49-F238E27FC236}">
              <a16:creationId xmlns:a16="http://schemas.microsoft.com/office/drawing/2014/main" id="{00000000-0008-0000-0000-000065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66" name="TextBox 4965">
          <a:extLst>
            <a:ext uri="{FF2B5EF4-FFF2-40B4-BE49-F238E27FC236}">
              <a16:creationId xmlns:a16="http://schemas.microsoft.com/office/drawing/2014/main" id="{00000000-0008-0000-0000-000066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67" name="TextBox 4966">
          <a:extLst>
            <a:ext uri="{FF2B5EF4-FFF2-40B4-BE49-F238E27FC236}">
              <a16:creationId xmlns:a16="http://schemas.microsoft.com/office/drawing/2014/main" id="{00000000-0008-0000-0000-000067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68" name="TextBox 4967">
          <a:extLst>
            <a:ext uri="{FF2B5EF4-FFF2-40B4-BE49-F238E27FC236}">
              <a16:creationId xmlns:a16="http://schemas.microsoft.com/office/drawing/2014/main" id="{00000000-0008-0000-0000-000068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69" name="TextBox 4968">
          <a:extLst>
            <a:ext uri="{FF2B5EF4-FFF2-40B4-BE49-F238E27FC236}">
              <a16:creationId xmlns:a16="http://schemas.microsoft.com/office/drawing/2014/main" id="{00000000-0008-0000-0000-000069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70" name="TextBox 4969">
          <a:extLst>
            <a:ext uri="{FF2B5EF4-FFF2-40B4-BE49-F238E27FC236}">
              <a16:creationId xmlns:a16="http://schemas.microsoft.com/office/drawing/2014/main" id="{00000000-0008-0000-0000-00006A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71" name="TextBox 4970">
          <a:extLst>
            <a:ext uri="{FF2B5EF4-FFF2-40B4-BE49-F238E27FC236}">
              <a16:creationId xmlns:a16="http://schemas.microsoft.com/office/drawing/2014/main" id="{00000000-0008-0000-0000-00006B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72" name="TextBox 4971">
          <a:extLst>
            <a:ext uri="{FF2B5EF4-FFF2-40B4-BE49-F238E27FC236}">
              <a16:creationId xmlns:a16="http://schemas.microsoft.com/office/drawing/2014/main" id="{00000000-0008-0000-0000-00006C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73" name="TextBox 4972">
          <a:extLst>
            <a:ext uri="{FF2B5EF4-FFF2-40B4-BE49-F238E27FC236}">
              <a16:creationId xmlns:a16="http://schemas.microsoft.com/office/drawing/2014/main" id="{00000000-0008-0000-0000-00006D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74" name="TextBox 4973">
          <a:extLst>
            <a:ext uri="{FF2B5EF4-FFF2-40B4-BE49-F238E27FC236}">
              <a16:creationId xmlns:a16="http://schemas.microsoft.com/office/drawing/2014/main" id="{00000000-0008-0000-0000-00006E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75" name="TextBox 4974">
          <a:extLst>
            <a:ext uri="{FF2B5EF4-FFF2-40B4-BE49-F238E27FC236}">
              <a16:creationId xmlns:a16="http://schemas.microsoft.com/office/drawing/2014/main" id="{00000000-0008-0000-0000-00006F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976" name="TextBox 4975">
          <a:extLst>
            <a:ext uri="{FF2B5EF4-FFF2-40B4-BE49-F238E27FC236}">
              <a16:creationId xmlns:a16="http://schemas.microsoft.com/office/drawing/2014/main" id="{00000000-0008-0000-0000-00007013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977" name="TextBox 4976">
          <a:extLst>
            <a:ext uri="{FF2B5EF4-FFF2-40B4-BE49-F238E27FC236}">
              <a16:creationId xmlns:a16="http://schemas.microsoft.com/office/drawing/2014/main" id="{00000000-0008-0000-0000-00007113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978" name="TextBox 4977">
          <a:extLst>
            <a:ext uri="{FF2B5EF4-FFF2-40B4-BE49-F238E27FC236}">
              <a16:creationId xmlns:a16="http://schemas.microsoft.com/office/drawing/2014/main" id="{00000000-0008-0000-0000-00007213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979" name="TextBox 4978">
          <a:extLst>
            <a:ext uri="{FF2B5EF4-FFF2-40B4-BE49-F238E27FC236}">
              <a16:creationId xmlns:a16="http://schemas.microsoft.com/office/drawing/2014/main" id="{00000000-0008-0000-0000-00007313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80" name="TextBox 4979">
          <a:extLst>
            <a:ext uri="{FF2B5EF4-FFF2-40B4-BE49-F238E27FC236}">
              <a16:creationId xmlns:a16="http://schemas.microsoft.com/office/drawing/2014/main" id="{00000000-0008-0000-0000-000074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81" name="TextBox 4980">
          <a:extLst>
            <a:ext uri="{FF2B5EF4-FFF2-40B4-BE49-F238E27FC236}">
              <a16:creationId xmlns:a16="http://schemas.microsoft.com/office/drawing/2014/main" id="{00000000-0008-0000-0000-000075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82" name="TextBox 4981">
          <a:extLst>
            <a:ext uri="{FF2B5EF4-FFF2-40B4-BE49-F238E27FC236}">
              <a16:creationId xmlns:a16="http://schemas.microsoft.com/office/drawing/2014/main" id="{00000000-0008-0000-0000-000076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83" name="TextBox 4982">
          <a:extLst>
            <a:ext uri="{FF2B5EF4-FFF2-40B4-BE49-F238E27FC236}">
              <a16:creationId xmlns:a16="http://schemas.microsoft.com/office/drawing/2014/main" id="{00000000-0008-0000-0000-000077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84" name="TextBox 4983">
          <a:extLst>
            <a:ext uri="{FF2B5EF4-FFF2-40B4-BE49-F238E27FC236}">
              <a16:creationId xmlns:a16="http://schemas.microsoft.com/office/drawing/2014/main" id="{00000000-0008-0000-0000-000078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85" name="TextBox 4984">
          <a:extLst>
            <a:ext uri="{FF2B5EF4-FFF2-40B4-BE49-F238E27FC236}">
              <a16:creationId xmlns:a16="http://schemas.microsoft.com/office/drawing/2014/main" id="{00000000-0008-0000-0000-000079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86" name="TextBox 4985">
          <a:extLst>
            <a:ext uri="{FF2B5EF4-FFF2-40B4-BE49-F238E27FC236}">
              <a16:creationId xmlns:a16="http://schemas.microsoft.com/office/drawing/2014/main" id="{00000000-0008-0000-0000-00007A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87" name="TextBox 4986">
          <a:extLst>
            <a:ext uri="{FF2B5EF4-FFF2-40B4-BE49-F238E27FC236}">
              <a16:creationId xmlns:a16="http://schemas.microsoft.com/office/drawing/2014/main" id="{00000000-0008-0000-0000-00007B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88" name="TextBox 4987">
          <a:extLst>
            <a:ext uri="{FF2B5EF4-FFF2-40B4-BE49-F238E27FC236}">
              <a16:creationId xmlns:a16="http://schemas.microsoft.com/office/drawing/2014/main" id="{00000000-0008-0000-0000-00007C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89" name="TextBox 4988">
          <a:extLst>
            <a:ext uri="{FF2B5EF4-FFF2-40B4-BE49-F238E27FC236}">
              <a16:creationId xmlns:a16="http://schemas.microsoft.com/office/drawing/2014/main" id="{00000000-0008-0000-0000-00007D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90" name="TextBox 4989">
          <a:extLst>
            <a:ext uri="{FF2B5EF4-FFF2-40B4-BE49-F238E27FC236}">
              <a16:creationId xmlns:a16="http://schemas.microsoft.com/office/drawing/2014/main" id="{00000000-0008-0000-0000-00007E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91" name="TextBox 4990">
          <a:extLst>
            <a:ext uri="{FF2B5EF4-FFF2-40B4-BE49-F238E27FC236}">
              <a16:creationId xmlns:a16="http://schemas.microsoft.com/office/drawing/2014/main" id="{00000000-0008-0000-0000-00007F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992" name="TextBox 4991">
          <a:extLst>
            <a:ext uri="{FF2B5EF4-FFF2-40B4-BE49-F238E27FC236}">
              <a16:creationId xmlns:a16="http://schemas.microsoft.com/office/drawing/2014/main" id="{00000000-0008-0000-0000-00008013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993" name="TextBox 4992">
          <a:extLst>
            <a:ext uri="{FF2B5EF4-FFF2-40B4-BE49-F238E27FC236}">
              <a16:creationId xmlns:a16="http://schemas.microsoft.com/office/drawing/2014/main" id="{00000000-0008-0000-0000-00008113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994" name="TextBox 4993">
          <a:extLst>
            <a:ext uri="{FF2B5EF4-FFF2-40B4-BE49-F238E27FC236}">
              <a16:creationId xmlns:a16="http://schemas.microsoft.com/office/drawing/2014/main" id="{00000000-0008-0000-0000-00008213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4995" name="TextBox 4994">
          <a:extLst>
            <a:ext uri="{FF2B5EF4-FFF2-40B4-BE49-F238E27FC236}">
              <a16:creationId xmlns:a16="http://schemas.microsoft.com/office/drawing/2014/main" id="{00000000-0008-0000-0000-00008313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96" name="TextBox 4995">
          <a:extLst>
            <a:ext uri="{FF2B5EF4-FFF2-40B4-BE49-F238E27FC236}">
              <a16:creationId xmlns:a16="http://schemas.microsoft.com/office/drawing/2014/main" id="{00000000-0008-0000-0000-000084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97" name="TextBox 4996">
          <a:extLst>
            <a:ext uri="{FF2B5EF4-FFF2-40B4-BE49-F238E27FC236}">
              <a16:creationId xmlns:a16="http://schemas.microsoft.com/office/drawing/2014/main" id="{00000000-0008-0000-0000-000085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98" name="TextBox 4997">
          <a:extLst>
            <a:ext uri="{FF2B5EF4-FFF2-40B4-BE49-F238E27FC236}">
              <a16:creationId xmlns:a16="http://schemas.microsoft.com/office/drawing/2014/main" id="{00000000-0008-0000-0000-000086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4999" name="TextBox 4998">
          <a:extLst>
            <a:ext uri="{FF2B5EF4-FFF2-40B4-BE49-F238E27FC236}">
              <a16:creationId xmlns:a16="http://schemas.microsoft.com/office/drawing/2014/main" id="{00000000-0008-0000-0000-000087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00" name="TextBox 4999">
          <a:extLst>
            <a:ext uri="{FF2B5EF4-FFF2-40B4-BE49-F238E27FC236}">
              <a16:creationId xmlns:a16="http://schemas.microsoft.com/office/drawing/2014/main" id="{00000000-0008-0000-0000-000088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01" name="TextBox 5000">
          <a:extLst>
            <a:ext uri="{FF2B5EF4-FFF2-40B4-BE49-F238E27FC236}">
              <a16:creationId xmlns:a16="http://schemas.microsoft.com/office/drawing/2014/main" id="{00000000-0008-0000-0000-000089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02" name="TextBox 5001">
          <a:extLst>
            <a:ext uri="{FF2B5EF4-FFF2-40B4-BE49-F238E27FC236}">
              <a16:creationId xmlns:a16="http://schemas.microsoft.com/office/drawing/2014/main" id="{00000000-0008-0000-0000-00008A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03" name="TextBox 5002">
          <a:extLst>
            <a:ext uri="{FF2B5EF4-FFF2-40B4-BE49-F238E27FC236}">
              <a16:creationId xmlns:a16="http://schemas.microsoft.com/office/drawing/2014/main" id="{00000000-0008-0000-0000-00008B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04" name="TextBox 5003">
          <a:extLst>
            <a:ext uri="{FF2B5EF4-FFF2-40B4-BE49-F238E27FC236}">
              <a16:creationId xmlns:a16="http://schemas.microsoft.com/office/drawing/2014/main" id="{00000000-0008-0000-0000-00008C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05" name="TextBox 5004">
          <a:extLst>
            <a:ext uri="{FF2B5EF4-FFF2-40B4-BE49-F238E27FC236}">
              <a16:creationId xmlns:a16="http://schemas.microsoft.com/office/drawing/2014/main" id="{00000000-0008-0000-0000-00008D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06" name="TextBox 5005">
          <a:extLst>
            <a:ext uri="{FF2B5EF4-FFF2-40B4-BE49-F238E27FC236}">
              <a16:creationId xmlns:a16="http://schemas.microsoft.com/office/drawing/2014/main" id="{00000000-0008-0000-0000-00008E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07" name="TextBox 5006">
          <a:extLst>
            <a:ext uri="{FF2B5EF4-FFF2-40B4-BE49-F238E27FC236}">
              <a16:creationId xmlns:a16="http://schemas.microsoft.com/office/drawing/2014/main" id="{00000000-0008-0000-0000-00008F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08" name="TextBox 5007">
          <a:extLst>
            <a:ext uri="{FF2B5EF4-FFF2-40B4-BE49-F238E27FC236}">
              <a16:creationId xmlns:a16="http://schemas.microsoft.com/office/drawing/2014/main" id="{00000000-0008-0000-0000-000090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09" name="TextBox 5008">
          <a:extLst>
            <a:ext uri="{FF2B5EF4-FFF2-40B4-BE49-F238E27FC236}">
              <a16:creationId xmlns:a16="http://schemas.microsoft.com/office/drawing/2014/main" id="{00000000-0008-0000-0000-000091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10" name="TextBox 5009">
          <a:extLst>
            <a:ext uri="{FF2B5EF4-FFF2-40B4-BE49-F238E27FC236}">
              <a16:creationId xmlns:a16="http://schemas.microsoft.com/office/drawing/2014/main" id="{00000000-0008-0000-0000-000092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11" name="TextBox 5010">
          <a:extLst>
            <a:ext uri="{FF2B5EF4-FFF2-40B4-BE49-F238E27FC236}">
              <a16:creationId xmlns:a16="http://schemas.microsoft.com/office/drawing/2014/main" id="{00000000-0008-0000-0000-000093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12" name="TextBox 5011">
          <a:extLst>
            <a:ext uri="{FF2B5EF4-FFF2-40B4-BE49-F238E27FC236}">
              <a16:creationId xmlns:a16="http://schemas.microsoft.com/office/drawing/2014/main" id="{00000000-0008-0000-0000-000094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13" name="TextBox 5012">
          <a:extLst>
            <a:ext uri="{FF2B5EF4-FFF2-40B4-BE49-F238E27FC236}">
              <a16:creationId xmlns:a16="http://schemas.microsoft.com/office/drawing/2014/main" id="{00000000-0008-0000-0000-000095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14" name="TextBox 5013">
          <a:extLst>
            <a:ext uri="{FF2B5EF4-FFF2-40B4-BE49-F238E27FC236}">
              <a16:creationId xmlns:a16="http://schemas.microsoft.com/office/drawing/2014/main" id="{00000000-0008-0000-0000-000096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15" name="TextBox 5014">
          <a:extLst>
            <a:ext uri="{FF2B5EF4-FFF2-40B4-BE49-F238E27FC236}">
              <a16:creationId xmlns:a16="http://schemas.microsoft.com/office/drawing/2014/main" id="{00000000-0008-0000-0000-000097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16" name="TextBox 5015">
          <a:extLst>
            <a:ext uri="{FF2B5EF4-FFF2-40B4-BE49-F238E27FC236}">
              <a16:creationId xmlns:a16="http://schemas.microsoft.com/office/drawing/2014/main" id="{00000000-0008-0000-0000-000098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17" name="TextBox 5016">
          <a:extLst>
            <a:ext uri="{FF2B5EF4-FFF2-40B4-BE49-F238E27FC236}">
              <a16:creationId xmlns:a16="http://schemas.microsoft.com/office/drawing/2014/main" id="{00000000-0008-0000-0000-000099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18" name="TextBox 5017">
          <a:extLst>
            <a:ext uri="{FF2B5EF4-FFF2-40B4-BE49-F238E27FC236}">
              <a16:creationId xmlns:a16="http://schemas.microsoft.com/office/drawing/2014/main" id="{00000000-0008-0000-0000-00009A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019" name="TextBox 5018">
          <a:extLst>
            <a:ext uri="{FF2B5EF4-FFF2-40B4-BE49-F238E27FC236}">
              <a16:creationId xmlns:a16="http://schemas.microsoft.com/office/drawing/2014/main" id="{00000000-0008-0000-0000-00009B13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20" name="TextBox 5019">
          <a:extLst>
            <a:ext uri="{FF2B5EF4-FFF2-40B4-BE49-F238E27FC236}">
              <a16:creationId xmlns:a16="http://schemas.microsoft.com/office/drawing/2014/main" id="{00000000-0008-0000-0000-00009C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21" name="TextBox 5020">
          <a:extLst>
            <a:ext uri="{FF2B5EF4-FFF2-40B4-BE49-F238E27FC236}">
              <a16:creationId xmlns:a16="http://schemas.microsoft.com/office/drawing/2014/main" id="{00000000-0008-0000-0000-00009D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22" name="TextBox 5021">
          <a:extLst>
            <a:ext uri="{FF2B5EF4-FFF2-40B4-BE49-F238E27FC236}">
              <a16:creationId xmlns:a16="http://schemas.microsoft.com/office/drawing/2014/main" id="{00000000-0008-0000-0000-00009E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23" name="TextBox 5022">
          <a:extLst>
            <a:ext uri="{FF2B5EF4-FFF2-40B4-BE49-F238E27FC236}">
              <a16:creationId xmlns:a16="http://schemas.microsoft.com/office/drawing/2014/main" id="{00000000-0008-0000-0000-00009F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24" name="TextBox 5023">
          <a:extLst>
            <a:ext uri="{FF2B5EF4-FFF2-40B4-BE49-F238E27FC236}">
              <a16:creationId xmlns:a16="http://schemas.microsoft.com/office/drawing/2014/main" id="{00000000-0008-0000-0000-0000A0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25" name="TextBox 5024">
          <a:extLst>
            <a:ext uri="{FF2B5EF4-FFF2-40B4-BE49-F238E27FC236}">
              <a16:creationId xmlns:a16="http://schemas.microsoft.com/office/drawing/2014/main" id="{00000000-0008-0000-0000-0000A1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26" name="TextBox 5025">
          <a:extLst>
            <a:ext uri="{FF2B5EF4-FFF2-40B4-BE49-F238E27FC236}">
              <a16:creationId xmlns:a16="http://schemas.microsoft.com/office/drawing/2014/main" id="{00000000-0008-0000-0000-0000A2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27" name="TextBox 5026">
          <a:extLst>
            <a:ext uri="{FF2B5EF4-FFF2-40B4-BE49-F238E27FC236}">
              <a16:creationId xmlns:a16="http://schemas.microsoft.com/office/drawing/2014/main" id="{00000000-0008-0000-0000-0000A3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28" name="TextBox 5027">
          <a:extLst>
            <a:ext uri="{FF2B5EF4-FFF2-40B4-BE49-F238E27FC236}">
              <a16:creationId xmlns:a16="http://schemas.microsoft.com/office/drawing/2014/main" id="{00000000-0008-0000-0000-0000A4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29" name="TextBox 5028">
          <a:extLst>
            <a:ext uri="{FF2B5EF4-FFF2-40B4-BE49-F238E27FC236}">
              <a16:creationId xmlns:a16="http://schemas.microsoft.com/office/drawing/2014/main" id="{00000000-0008-0000-0000-0000A5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30" name="TextBox 5029">
          <a:extLst>
            <a:ext uri="{FF2B5EF4-FFF2-40B4-BE49-F238E27FC236}">
              <a16:creationId xmlns:a16="http://schemas.microsoft.com/office/drawing/2014/main" id="{00000000-0008-0000-0000-0000A6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31" name="TextBox 5030">
          <a:extLst>
            <a:ext uri="{FF2B5EF4-FFF2-40B4-BE49-F238E27FC236}">
              <a16:creationId xmlns:a16="http://schemas.microsoft.com/office/drawing/2014/main" id="{00000000-0008-0000-0000-0000A7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32" name="TextBox 5031">
          <a:extLst>
            <a:ext uri="{FF2B5EF4-FFF2-40B4-BE49-F238E27FC236}">
              <a16:creationId xmlns:a16="http://schemas.microsoft.com/office/drawing/2014/main" id="{00000000-0008-0000-0000-0000A8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33" name="TextBox 5032">
          <a:extLst>
            <a:ext uri="{FF2B5EF4-FFF2-40B4-BE49-F238E27FC236}">
              <a16:creationId xmlns:a16="http://schemas.microsoft.com/office/drawing/2014/main" id="{00000000-0008-0000-0000-0000A9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34" name="TextBox 5033">
          <a:extLst>
            <a:ext uri="{FF2B5EF4-FFF2-40B4-BE49-F238E27FC236}">
              <a16:creationId xmlns:a16="http://schemas.microsoft.com/office/drawing/2014/main" id="{00000000-0008-0000-0000-0000AA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35" name="TextBox 5034">
          <a:extLst>
            <a:ext uri="{FF2B5EF4-FFF2-40B4-BE49-F238E27FC236}">
              <a16:creationId xmlns:a16="http://schemas.microsoft.com/office/drawing/2014/main" id="{00000000-0008-0000-0000-0000AB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36" name="TextBox 5035">
          <a:extLst>
            <a:ext uri="{FF2B5EF4-FFF2-40B4-BE49-F238E27FC236}">
              <a16:creationId xmlns:a16="http://schemas.microsoft.com/office/drawing/2014/main" id="{00000000-0008-0000-0000-0000AC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37" name="TextBox 5036">
          <a:extLst>
            <a:ext uri="{FF2B5EF4-FFF2-40B4-BE49-F238E27FC236}">
              <a16:creationId xmlns:a16="http://schemas.microsoft.com/office/drawing/2014/main" id="{00000000-0008-0000-0000-0000AD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38" name="TextBox 5037">
          <a:extLst>
            <a:ext uri="{FF2B5EF4-FFF2-40B4-BE49-F238E27FC236}">
              <a16:creationId xmlns:a16="http://schemas.microsoft.com/office/drawing/2014/main" id="{00000000-0008-0000-0000-0000AE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39" name="TextBox 5038">
          <a:extLst>
            <a:ext uri="{FF2B5EF4-FFF2-40B4-BE49-F238E27FC236}">
              <a16:creationId xmlns:a16="http://schemas.microsoft.com/office/drawing/2014/main" id="{00000000-0008-0000-0000-0000AF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40" name="TextBox 5039">
          <a:extLst>
            <a:ext uri="{FF2B5EF4-FFF2-40B4-BE49-F238E27FC236}">
              <a16:creationId xmlns:a16="http://schemas.microsoft.com/office/drawing/2014/main" id="{00000000-0008-0000-0000-0000B0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41" name="TextBox 5040">
          <a:extLst>
            <a:ext uri="{FF2B5EF4-FFF2-40B4-BE49-F238E27FC236}">
              <a16:creationId xmlns:a16="http://schemas.microsoft.com/office/drawing/2014/main" id="{00000000-0008-0000-0000-0000B1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42" name="TextBox 5041">
          <a:extLst>
            <a:ext uri="{FF2B5EF4-FFF2-40B4-BE49-F238E27FC236}">
              <a16:creationId xmlns:a16="http://schemas.microsoft.com/office/drawing/2014/main" id="{00000000-0008-0000-0000-0000B2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43" name="TextBox 5042">
          <a:extLst>
            <a:ext uri="{FF2B5EF4-FFF2-40B4-BE49-F238E27FC236}">
              <a16:creationId xmlns:a16="http://schemas.microsoft.com/office/drawing/2014/main" id="{00000000-0008-0000-0000-0000B3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44" name="TextBox 5043">
          <a:extLst>
            <a:ext uri="{FF2B5EF4-FFF2-40B4-BE49-F238E27FC236}">
              <a16:creationId xmlns:a16="http://schemas.microsoft.com/office/drawing/2014/main" id="{00000000-0008-0000-0000-0000B4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45" name="TextBox 5044">
          <a:extLst>
            <a:ext uri="{FF2B5EF4-FFF2-40B4-BE49-F238E27FC236}">
              <a16:creationId xmlns:a16="http://schemas.microsoft.com/office/drawing/2014/main" id="{00000000-0008-0000-0000-0000B5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46" name="TextBox 5045">
          <a:extLst>
            <a:ext uri="{FF2B5EF4-FFF2-40B4-BE49-F238E27FC236}">
              <a16:creationId xmlns:a16="http://schemas.microsoft.com/office/drawing/2014/main" id="{00000000-0008-0000-0000-0000B6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47" name="TextBox 5046">
          <a:extLst>
            <a:ext uri="{FF2B5EF4-FFF2-40B4-BE49-F238E27FC236}">
              <a16:creationId xmlns:a16="http://schemas.microsoft.com/office/drawing/2014/main" id="{00000000-0008-0000-0000-0000B7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48" name="TextBox 5047">
          <a:extLst>
            <a:ext uri="{FF2B5EF4-FFF2-40B4-BE49-F238E27FC236}">
              <a16:creationId xmlns:a16="http://schemas.microsoft.com/office/drawing/2014/main" id="{00000000-0008-0000-0000-0000B8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49" name="TextBox 5048">
          <a:extLst>
            <a:ext uri="{FF2B5EF4-FFF2-40B4-BE49-F238E27FC236}">
              <a16:creationId xmlns:a16="http://schemas.microsoft.com/office/drawing/2014/main" id="{00000000-0008-0000-0000-0000B9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50" name="TextBox 5049">
          <a:extLst>
            <a:ext uri="{FF2B5EF4-FFF2-40B4-BE49-F238E27FC236}">
              <a16:creationId xmlns:a16="http://schemas.microsoft.com/office/drawing/2014/main" id="{00000000-0008-0000-0000-0000BA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51" name="TextBox 5050">
          <a:extLst>
            <a:ext uri="{FF2B5EF4-FFF2-40B4-BE49-F238E27FC236}">
              <a16:creationId xmlns:a16="http://schemas.microsoft.com/office/drawing/2014/main" id="{00000000-0008-0000-0000-0000BB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52" name="TextBox 5051">
          <a:extLst>
            <a:ext uri="{FF2B5EF4-FFF2-40B4-BE49-F238E27FC236}">
              <a16:creationId xmlns:a16="http://schemas.microsoft.com/office/drawing/2014/main" id="{00000000-0008-0000-0000-0000BC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53" name="TextBox 5052">
          <a:extLst>
            <a:ext uri="{FF2B5EF4-FFF2-40B4-BE49-F238E27FC236}">
              <a16:creationId xmlns:a16="http://schemas.microsoft.com/office/drawing/2014/main" id="{00000000-0008-0000-0000-0000BD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54" name="TextBox 5053">
          <a:extLst>
            <a:ext uri="{FF2B5EF4-FFF2-40B4-BE49-F238E27FC236}">
              <a16:creationId xmlns:a16="http://schemas.microsoft.com/office/drawing/2014/main" id="{00000000-0008-0000-0000-0000BE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55" name="TextBox 5054">
          <a:extLst>
            <a:ext uri="{FF2B5EF4-FFF2-40B4-BE49-F238E27FC236}">
              <a16:creationId xmlns:a16="http://schemas.microsoft.com/office/drawing/2014/main" id="{00000000-0008-0000-0000-0000BF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56" name="TextBox 5055">
          <a:extLst>
            <a:ext uri="{FF2B5EF4-FFF2-40B4-BE49-F238E27FC236}">
              <a16:creationId xmlns:a16="http://schemas.microsoft.com/office/drawing/2014/main" id="{00000000-0008-0000-0000-0000C0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57" name="TextBox 5056">
          <a:extLst>
            <a:ext uri="{FF2B5EF4-FFF2-40B4-BE49-F238E27FC236}">
              <a16:creationId xmlns:a16="http://schemas.microsoft.com/office/drawing/2014/main" id="{00000000-0008-0000-0000-0000C1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58" name="TextBox 5057">
          <a:extLst>
            <a:ext uri="{FF2B5EF4-FFF2-40B4-BE49-F238E27FC236}">
              <a16:creationId xmlns:a16="http://schemas.microsoft.com/office/drawing/2014/main" id="{00000000-0008-0000-0000-0000C2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59" name="TextBox 5058">
          <a:extLst>
            <a:ext uri="{FF2B5EF4-FFF2-40B4-BE49-F238E27FC236}">
              <a16:creationId xmlns:a16="http://schemas.microsoft.com/office/drawing/2014/main" id="{00000000-0008-0000-0000-0000C3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60" name="TextBox 5059">
          <a:extLst>
            <a:ext uri="{FF2B5EF4-FFF2-40B4-BE49-F238E27FC236}">
              <a16:creationId xmlns:a16="http://schemas.microsoft.com/office/drawing/2014/main" id="{00000000-0008-0000-0000-0000C4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61" name="TextBox 5060">
          <a:extLst>
            <a:ext uri="{FF2B5EF4-FFF2-40B4-BE49-F238E27FC236}">
              <a16:creationId xmlns:a16="http://schemas.microsoft.com/office/drawing/2014/main" id="{00000000-0008-0000-0000-0000C5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62" name="TextBox 5061">
          <a:extLst>
            <a:ext uri="{FF2B5EF4-FFF2-40B4-BE49-F238E27FC236}">
              <a16:creationId xmlns:a16="http://schemas.microsoft.com/office/drawing/2014/main" id="{00000000-0008-0000-0000-0000C6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63" name="TextBox 5062">
          <a:extLst>
            <a:ext uri="{FF2B5EF4-FFF2-40B4-BE49-F238E27FC236}">
              <a16:creationId xmlns:a16="http://schemas.microsoft.com/office/drawing/2014/main" id="{00000000-0008-0000-0000-0000C7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64" name="TextBox 5063">
          <a:extLst>
            <a:ext uri="{FF2B5EF4-FFF2-40B4-BE49-F238E27FC236}">
              <a16:creationId xmlns:a16="http://schemas.microsoft.com/office/drawing/2014/main" id="{00000000-0008-0000-0000-0000C8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65" name="TextBox 5064">
          <a:extLst>
            <a:ext uri="{FF2B5EF4-FFF2-40B4-BE49-F238E27FC236}">
              <a16:creationId xmlns:a16="http://schemas.microsoft.com/office/drawing/2014/main" id="{00000000-0008-0000-0000-0000C9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66" name="TextBox 5065">
          <a:extLst>
            <a:ext uri="{FF2B5EF4-FFF2-40B4-BE49-F238E27FC236}">
              <a16:creationId xmlns:a16="http://schemas.microsoft.com/office/drawing/2014/main" id="{00000000-0008-0000-0000-0000CA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67" name="TextBox 5066">
          <a:extLst>
            <a:ext uri="{FF2B5EF4-FFF2-40B4-BE49-F238E27FC236}">
              <a16:creationId xmlns:a16="http://schemas.microsoft.com/office/drawing/2014/main" id="{00000000-0008-0000-0000-0000CB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68" name="TextBox 5067">
          <a:extLst>
            <a:ext uri="{FF2B5EF4-FFF2-40B4-BE49-F238E27FC236}">
              <a16:creationId xmlns:a16="http://schemas.microsoft.com/office/drawing/2014/main" id="{00000000-0008-0000-0000-0000CC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69" name="TextBox 5068">
          <a:extLst>
            <a:ext uri="{FF2B5EF4-FFF2-40B4-BE49-F238E27FC236}">
              <a16:creationId xmlns:a16="http://schemas.microsoft.com/office/drawing/2014/main" id="{00000000-0008-0000-0000-0000CD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70" name="TextBox 5069">
          <a:extLst>
            <a:ext uri="{FF2B5EF4-FFF2-40B4-BE49-F238E27FC236}">
              <a16:creationId xmlns:a16="http://schemas.microsoft.com/office/drawing/2014/main" id="{00000000-0008-0000-0000-0000CE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71" name="TextBox 5070">
          <a:extLst>
            <a:ext uri="{FF2B5EF4-FFF2-40B4-BE49-F238E27FC236}">
              <a16:creationId xmlns:a16="http://schemas.microsoft.com/office/drawing/2014/main" id="{00000000-0008-0000-0000-0000CF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72" name="TextBox 5071">
          <a:extLst>
            <a:ext uri="{FF2B5EF4-FFF2-40B4-BE49-F238E27FC236}">
              <a16:creationId xmlns:a16="http://schemas.microsoft.com/office/drawing/2014/main" id="{00000000-0008-0000-0000-0000D0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73" name="TextBox 5072">
          <a:extLst>
            <a:ext uri="{FF2B5EF4-FFF2-40B4-BE49-F238E27FC236}">
              <a16:creationId xmlns:a16="http://schemas.microsoft.com/office/drawing/2014/main" id="{00000000-0008-0000-0000-0000D1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74" name="TextBox 5073">
          <a:extLst>
            <a:ext uri="{FF2B5EF4-FFF2-40B4-BE49-F238E27FC236}">
              <a16:creationId xmlns:a16="http://schemas.microsoft.com/office/drawing/2014/main" id="{00000000-0008-0000-0000-0000D2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75" name="TextBox 5074">
          <a:extLst>
            <a:ext uri="{FF2B5EF4-FFF2-40B4-BE49-F238E27FC236}">
              <a16:creationId xmlns:a16="http://schemas.microsoft.com/office/drawing/2014/main" id="{00000000-0008-0000-0000-0000D3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76" name="TextBox 5075">
          <a:extLst>
            <a:ext uri="{FF2B5EF4-FFF2-40B4-BE49-F238E27FC236}">
              <a16:creationId xmlns:a16="http://schemas.microsoft.com/office/drawing/2014/main" id="{00000000-0008-0000-0000-0000D4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77" name="TextBox 5076">
          <a:extLst>
            <a:ext uri="{FF2B5EF4-FFF2-40B4-BE49-F238E27FC236}">
              <a16:creationId xmlns:a16="http://schemas.microsoft.com/office/drawing/2014/main" id="{00000000-0008-0000-0000-0000D5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78" name="TextBox 5077">
          <a:extLst>
            <a:ext uri="{FF2B5EF4-FFF2-40B4-BE49-F238E27FC236}">
              <a16:creationId xmlns:a16="http://schemas.microsoft.com/office/drawing/2014/main" id="{00000000-0008-0000-0000-0000D6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79" name="TextBox 5078">
          <a:extLst>
            <a:ext uri="{FF2B5EF4-FFF2-40B4-BE49-F238E27FC236}">
              <a16:creationId xmlns:a16="http://schemas.microsoft.com/office/drawing/2014/main" id="{00000000-0008-0000-0000-0000D7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80" name="TextBox 5079">
          <a:extLst>
            <a:ext uri="{FF2B5EF4-FFF2-40B4-BE49-F238E27FC236}">
              <a16:creationId xmlns:a16="http://schemas.microsoft.com/office/drawing/2014/main" id="{00000000-0008-0000-0000-0000D8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81" name="TextBox 5080">
          <a:extLst>
            <a:ext uri="{FF2B5EF4-FFF2-40B4-BE49-F238E27FC236}">
              <a16:creationId xmlns:a16="http://schemas.microsoft.com/office/drawing/2014/main" id="{00000000-0008-0000-0000-0000D9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82" name="TextBox 5081">
          <a:extLst>
            <a:ext uri="{FF2B5EF4-FFF2-40B4-BE49-F238E27FC236}">
              <a16:creationId xmlns:a16="http://schemas.microsoft.com/office/drawing/2014/main" id="{00000000-0008-0000-0000-0000DA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83" name="TextBox 5082">
          <a:extLst>
            <a:ext uri="{FF2B5EF4-FFF2-40B4-BE49-F238E27FC236}">
              <a16:creationId xmlns:a16="http://schemas.microsoft.com/office/drawing/2014/main" id="{00000000-0008-0000-0000-0000DB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84" name="TextBox 5083">
          <a:extLst>
            <a:ext uri="{FF2B5EF4-FFF2-40B4-BE49-F238E27FC236}">
              <a16:creationId xmlns:a16="http://schemas.microsoft.com/office/drawing/2014/main" id="{00000000-0008-0000-0000-0000DC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85" name="TextBox 5084">
          <a:extLst>
            <a:ext uri="{FF2B5EF4-FFF2-40B4-BE49-F238E27FC236}">
              <a16:creationId xmlns:a16="http://schemas.microsoft.com/office/drawing/2014/main" id="{00000000-0008-0000-0000-0000DD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86" name="TextBox 5085">
          <a:extLst>
            <a:ext uri="{FF2B5EF4-FFF2-40B4-BE49-F238E27FC236}">
              <a16:creationId xmlns:a16="http://schemas.microsoft.com/office/drawing/2014/main" id="{00000000-0008-0000-0000-0000DE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87" name="TextBox 5086">
          <a:extLst>
            <a:ext uri="{FF2B5EF4-FFF2-40B4-BE49-F238E27FC236}">
              <a16:creationId xmlns:a16="http://schemas.microsoft.com/office/drawing/2014/main" id="{00000000-0008-0000-0000-0000DF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88" name="TextBox 5087">
          <a:extLst>
            <a:ext uri="{FF2B5EF4-FFF2-40B4-BE49-F238E27FC236}">
              <a16:creationId xmlns:a16="http://schemas.microsoft.com/office/drawing/2014/main" id="{00000000-0008-0000-0000-0000E0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89" name="TextBox 5088">
          <a:extLst>
            <a:ext uri="{FF2B5EF4-FFF2-40B4-BE49-F238E27FC236}">
              <a16:creationId xmlns:a16="http://schemas.microsoft.com/office/drawing/2014/main" id="{00000000-0008-0000-0000-0000E1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90" name="TextBox 5089">
          <a:extLst>
            <a:ext uri="{FF2B5EF4-FFF2-40B4-BE49-F238E27FC236}">
              <a16:creationId xmlns:a16="http://schemas.microsoft.com/office/drawing/2014/main" id="{00000000-0008-0000-0000-0000E2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091" name="TextBox 5090">
          <a:extLst>
            <a:ext uri="{FF2B5EF4-FFF2-40B4-BE49-F238E27FC236}">
              <a16:creationId xmlns:a16="http://schemas.microsoft.com/office/drawing/2014/main" id="{00000000-0008-0000-0000-0000E313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092" name="TextBox 5091">
          <a:extLst>
            <a:ext uri="{FF2B5EF4-FFF2-40B4-BE49-F238E27FC236}">
              <a16:creationId xmlns:a16="http://schemas.microsoft.com/office/drawing/2014/main" id="{00000000-0008-0000-0000-0000E4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093" name="TextBox 5092">
          <a:extLst>
            <a:ext uri="{FF2B5EF4-FFF2-40B4-BE49-F238E27FC236}">
              <a16:creationId xmlns:a16="http://schemas.microsoft.com/office/drawing/2014/main" id="{00000000-0008-0000-0000-0000E5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094" name="TextBox 5093">
          <a:extLst>
            <a:ext uri="{FF2B5EF4-FFF2-40B4-BE49-F238E27FC236}">
              <a16:creationId xmlns:a16="http://schemas.microsoft.com/office/drawing/2014/main" id="{00000000-0008-0000-0000-0000E6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095" name="TextBox 5094">
          <a:extLst>
            <a:ext uri="{FF2B5EF4-FFF2-40B4-BE49-F238E27FC236}">
              <a16:creationId xmlns:a16="http://schemas.microsoft.com/office/drawing/2014/main" id="{00000000-0008-0000-0000-0000E7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096" name="TextBox 5095">
          <a:extLst>
            <a:ext uri="{FF2B5EF4-FFF2-40B4-BE49-F238E27FC236}">
              <a16:creationId xmlns:a16="http://schemas.microsoft.com/office/drawing/2014/main" id="{00000000-0008-0000-0000-0000E8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097" name="TextBox 5096">
          <a:extLst>
            <a:ext uri="{FF2B5EF4-FFF2-40B4-BE49-F238E27FC236}">
              <a16:creationId xmlns:a16="http://schemas.microsoft.com/office/drawing/2014/main" id="{00000000-0008-0000-0000-0000E9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098" name="TextBox 5097">
          <a:extLst>
            <a:ext uri="{FF2B5EF4-FFF2-40B4-BE49-F238E27FC236}">
              <a16:creationId xmlns:a16="http://schemas.microsoft.com/office/drawing/2014/main" id="{00000000-0008-0000-0000-0000EA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099" name="TextBox 5098">
          <a:extLst>
            <a:ext uri="{FF2B5EF4-FFF2-40B4-BE49-F238E27FC236}">
              <a16:creationId xmlns:a16="http://schemas.microsoft.com/office/drawing/2014/main" id="{00000000-0008-0000-0000-0000EB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00" name="TextBox 5099">
          <a:extLst>
            <a:ext uri="{FF2B5EF4-FFF2-40B4-BE49-F238E27FC236}">
              <a16:creationId xmlns:a16="http://schemas.microsoft.com/office/drawing/2014/main" id="{00000000-0008-0000-0000-0000EC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01" name="TextBox 5100">
          <a:extLst>
            <a:ext uri="{FF2B5EF4-FFF2-40B4-BE49-F238E27FC236}">
              <a16:creationId xmlns:a16="http://schemas.microsoft.com/office/drawing/2014/main" id="{00000000-0008-0000-0000-0000ED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02" name="TextBox 5101">
          <a:extLst>
            <a:ext uri="{FF2B5EF4-FFF2-40B4-BE49-F238E27FC236}">
              <a16:creationId xmlns:a16="http://schemas.microsoft.com/office/drawing/2014/main" id="{00000000-0008-0000-0000-0000EE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03" name="TextBox 5102">
          <a:extLst>
            <a:ext uri="{FF2B5EF4-FFF2-40B4-BE49-F238E27FC236}">
              <a16:creationId xmlns:a16="http://schemas.microsoft.com/office/drawing/2014/main" id="{00000000-0008-0000-0000-0000EF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04" name="TextBox 5103">
          <a:extLst>
            <a:ext uri="{FF2B5EF4-FFF2-40B4-BE49-F238E27FC236}">
              <a16:creationId xmlns:a16="http://schemas.microsoft.com/office/drawing/2014/main" id="{00000000-0008-0000-0000-0000F0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05" name="TextBox 5104">
          <a:extLst>
            <a:ext uri="{FF2B5EF4-FFF2-40B4-BE49-F238E27FC236}">
              <a16:creationId xmlns:a16="http://schemas.microsoft.com/office/drawing/2014/main" id="{00000000-0008-0000-0000-0000F1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06" name="TextBox 5105">
          <a:extLst>
            <a:ext uri="{FF2B5EF4-FFF2-40B4-BE49-F238E27FC236}">
              <a16:creationId xmlns:a16="http://schemas.microsoft.com/office/drawing/2014/main" id="{00000000-0008-0000-0000-0000F2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07" name="TextBox 5106">
          <a:extLst>
            <a:ext uri="{FF2B5EF4-FFF2-40B4-BE49-F238E27FC236}">
              <a16:creationId xmlns:a16="http://schemas.microsoft.com/office/drawing/2014/main" id="{00000000-0008-0000-0000-0000F3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08" name="TextBox 5107">
          <a:extLst>
            <a:ext uri="{FF2B5EF4-FFF2-40B4-BE49-F238E27FC236}">
              <a16:creationId xmlns:a16="http://schemas.microsoft.com/office/drawing/2014/main" id="{00000000-0008-0000-0000-0000F4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09" name="TextBox 5108">
          <a:extLst>
            <a:ext uri="{FF2B5EF4-FFF2-40B4-BE49-F238E27FC236}">
              <a16:creationId xmlns:a16="http://schemas.microsoft.com/office/drawing/2014/main" id="{00000000-0008-0000-0000-0000F5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10" name="TextBox 5109">
          <a:extLst>
            <a:ext uri="{FF2B5EF4-FFF2-40B4-BE49-F238E27FC236}">
              <a16:creationId xmlns:a16="http://schemas.microsoft.com/office/drawing/2014/main" id="{00000000-0008-0000-0000-0000F6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11" name="TextBox 5110">
          <a:extLst>
            <a:ext uri="{FF2B5EF4-FFF2-40B4-BE49-F238E27FC236}">
              <a16:creationId xmlns:a16="http://schemas.microsoft.com/office/drawing/2014/main" id="{00000000-0008-0000-0000-0000F7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12" name="TextBox 5111">
          <a:extLst>
            <a:ext uri="{FF2B5EF4-FFF2-40B4-BE49-F238E27FC236}">
              <a16:creationId xmlns:a16="http://schemas.microsoft.com/office/drawing/2014/main" id="{00000000-0008-0000-0000-0000F8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13" name="TextBox 5112">
          <a:extLst>
            <a:ext uri="{FF2B5EF4-FFF2-40B4-BE49-F238E27FC236}">
              <a16:creationId xmlns:a16="http://schemas.microsoft.com/office/drawing/2014/main" id="{00000000-0008-0000-0000-0000F9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14" name="TextBox 5113">
          <a:extLst>
            <a:ext uri="{FF2B5EF4-FFF2-40B4-BE49-F238E27FC236}">
              <a16:creationId xmlns:a16="http://schemas.microsoft.com/office/drawing/2014/main" id="{00000000-0008-0000-0000-0000FA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15" name="TextBox 5114">
          <a:extLst>
            <a:ext uri="{FF2B5EF4-FFF2-40B4-BE49-F238E27FC236}">
              <a16:creationId xmlns:a16="http://schemas.microsoft.com/office/drawing/2014/main" id="{00000000-0008-0000-0000-0000FB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16" name="TextBox 5115">
          <a:extLst>
            <a:ext uri="{FF2B5EF4-FFF2-40B4-BE49-F238E27FC236}">
              <a16:creationId xmlns:a16="http://schemas.microsoft.com/office/drawing/2014/main" id="{00000000-0008-0000-0000-0000FC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17" name="TextBox 5116">
          <a:extLst>
            <a:ext uri="{FF2B5EF4-FFF2-40B4-BE49-F238E27FC236}">
              <a16:creationId xmlns:a16="http://schemas.microsoft.com/office/drawing/2014/main" id="{00000000-0008-0000-0000-0000FD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18" name="TextBox 5117">
          <a:extLst>
            <a:ext uri="{FF2B5EF4-FFF2-40B4-BE49-F238E27FC236}">
              <a16:creationId xmlns:a16="http://schemas.microsoft.com/office/drawing/2014/main" id="{00000000-0008-0000-0000-0000FE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19" name="TextBox 5118">
          <a:extLst>
            <a:ext uri="{FF2B5EF4-FFF2-40B4-BE49-F238E27FC236}">
              <a16:creationId xmlns:a16="http://schemas.microsoft.com/office/drawing/2014/main" id="{00000000-0008-0000-0000-0000FF13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20" name="TextBox 5119">
          <a:extLst>
            <a:ext uri="{FF2B5EF4-FFF2-40B4-BE49-F238E27FC236}">
              <a16:creationId xmlns:a16="http://schemas.microsoft.com/office/drawing/2014/main" id="{00000000-0008-0000-0000-000000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21" name="TextBox 5120">
          <a:extLst>
            <a:ext uri="{FF2B5EF4-FFF2-40B4-BE49-F238E27FC236}">
              <a16:creationId xmlns:a16="http://schemas.microsoft.com/office/drawing/2014/main" id="{00000000-0008-0000-0000-000001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22" name="TextBox 5121">
          <a:extLst>
            <a:ext uri="{FF2B5EF4-FFF2-40B4-BE49-F238E27FC236}">
              <a16:creationId xmlns:a16="http://schemas.microsoft.com/office/drawing/2014/main" id="{00000000-0008-0000-0000-000002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23" name="TextBox 5122">
          <a:extLst>
            <a:ext uri="{FF2B5EF4-FFF2-40B4-BE49-F238E27FC236}">
              <a16:creationId xmlns:a16="http://schemas.microsoft.com/office/drawing/2014/main" id="{00000000-0008-0000-0000-000003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24" name="TextBox 5123">
          <a:extLst>
            <a:ext uri="{FF2B5EF4-FFF2-40B4-BE49-F238E27FC236}">
              <a16:creationId xmlns:a16="http://schemas.microsoft.com/office/drawing/2014/main" id="{00000000-0008-0000-0000-000004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25" name="TextBox 5124">
          <a:extLst>
            <a:ext uri="{FF2B5EF4-FFF2-40B4-BE49-F238E27FC236}">
              <a16:creationId xmlns:a16="http://schemas.microsoft.com/office/drawing/2014/main" id="{00000000-0008-0000-0000-000005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26" name="TextBox 5125">
          <a:extLst>
            <a:ext uri="{FF2B5EF4-FFF2-40B4-BE49-F238E27FC236}">
              <a16:creationId xmlns:a16="http://schemas.microsoft.com/office/drawing/2014/main" id="{00000000-0008-0000-0000-000006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27" name="TextBox 5126">
          <a:extLst>
            <a:ext uri="{FF2B5EF4-FFF2-40B4-BE49-F238E27FC236}">
              <a16:creationId xmlns:a16="http://schemas.microsoft.com/office/drawing/2014/main" id="{00000000-0008-0000-0000-000007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28" name="TextBox 5127">
          <a:extLst>
            <a:ext uri="{FF2B5EF4-FFF2-40B4-BE49-F238E27FC236}">
              <a16:creationId xmlns:a16="http://schemas.microsoft.com/office/drawing/2014/main" id="{00000000-0008-0000-0000-000008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29" name="TextBox 5128">
          <a:extLst>
            <a:ext uri="{FF2B5EF4-FFF2-40B4-BE49-F238E27FC236}">
              <a16:creationId xmlns:a16="http://schemas.microsoft.com/office/drawing/2014/main" id="{00000000-0008-0000-0000-000009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30" name="TextBox 5129">
          <a:extLst>
            <a:ext uri="{FF2B5EF4-FFF2-40B4-BE49-F238E27FC236}">
              <a16:creationId xmlns:a16="http://schemas.microsoft.com/office/drawing/2014/main" id="{00000000-0008-0000-0000-00000A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31" name="TextBox 5130">
          <a:extLst>
            <a:ext uri="{FF2B5EF4-FFF2-40B4-BE49-F238E27FC236}">
              <a16:creationId xmlns:a16="http://schemas.microsoft.com/office/drawing/2014/main" id="{00000000-0008-0000-0000-00000B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32" name="TextBox 5131">
          <a:extLst>
            <a:ext uri="{FF2B5EF4-FFF2-40B4-BE49-F238E27FC236}">
              <a16:creationId xmlns:a16="http://schemas.microsoft.com/office/drawing/2014/main" id="{00000000-0008-0000-0000-00000C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33" name="TextBox 5132">
          <a:extLst>
            <a:ext uri="{FF2B5EF4-FFF2-40B4-BE49-F238E27FC236}">
              <a16:creationId xmlns:a16="http://schemas.microsoft.com/office/drawing/2014/main" id="{00000000-0008-0000-0000-00000D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34" name="TextBox 5133">
          <a:extLst>
            <a:ext uri="{FF2B5EF4-FFF2-40B4-BE49-F238E27FC236}">
              <a16:creationId xmlns:a16="http://schemas.microsoft.com/office/drawing/2014/main" id="{00000000-0008-0000-0000-00000E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35" name="TextBox 5134">
          <a:extLst>
            <a:ext uri="{FF2B5EF4-FFF2-40B4-BE49-F238E27FC236}">
              <a16:creationId xmlns:a16="http://schemas.microsoft.com/office/drawing/2014/main" id="{00000000-0008-0000-0000-00000F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36" name="TextBox 5135">
          <a:extLst>
            <a:ext uri="{FF2B5EF4-FFF2-40B4-BE49-F238E27FC236}">
              <a16:creationId xmlns:a16="http://schemas.microsoft.com/office/drawing/2014/main" id="{00000000-0008-0000-0000-000010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37" name="TextBox 5136">
          <a:extLst>
            <a:ext uri="{FF2B5EF4-FFF2-40B4-BE49-F238E27FC236}">
              <a16:creationId xmlns:a16="http://schemas.microsoft.com/office/drawing/2014/main" id="{00000000-0008-0000-0000-000011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38" name="TextBox 5137">
          <a:extLst>
            <a:ext uri="{FF2B5EF4-FFF2-40B4-BE49-F238E27FC236}">
              <a16:creationId xmlns:a16="http://schemas.microsoft.com/office/drawing/2014/main" id="{00000000-0008-0000-0000-000012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39" name="TextBox 5138">
          <a:extLst>
            <a:ext uri="{FF2B5EF4-FFF2-40B4-BE49-F238E27FC236}">
              <a16:creationId xmlns:a16="http://schemas.microsoft.com/office/drawing/2014/main" id="{00000000-0008-0000-0000-000013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40" name="TextBox 5139">
          <a:extLst>
            <a:ext uri="{FF2B5EF4-FFF2-40B4-BE49-F238E27FC236}">
              <a16:creationId xmlns:a16="http://schemas.microsoft.com/office/drawing/2014/main" id="{00000000-0008-0000-0000-000014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41" name="TextBox 5140">
          <a:extLst>
            <a:ext uri="{FF2B5EF4-FFF2-40B4-BE49-F238E27FC236}">
              <a16:creationId xmlns:a16="http://schemas.microsoft.com/office/drawing/2014/main" id="{00000000-0008-0000-0000-000015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42" name="TextBox 5141">
          <a:extLst>
            <a:ext uri="{FF2B5EF4-FFF2-40B4-BE49-F238E27FC236}">
              <a16:creationId xmlns:a16="http://schemas.microsoft.com/office/drawing/2014/main" id="{00000000-0008-0000-0000-000016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43" name="TextBox 5142">
          <a:extLst>
            <a:ext uri="{FF2B5EF4-FFF2-40B4-BE49-F238E27FC236}">
              <a16:creationId xmlns:a16="http://schemas.microsoft.com/office/drawing/2014/main" id="{00000000-0008-0000-0000-000017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44" name="TextBox 5143">
          <a:extLst>
            <a:ext uri="{FF2B5EF4-FFF2-40B4-BE49-F238E27FC236}">
              <a16:creationId xmlns:a16="http://schemas.microsoft.com/office/drawing/2014/main" id="{00000000-0008-0000-0000-000018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45" name="TextBox 5144">
          <a:extLst>
            <a:ext uri="{FF2B5EF4-FFF2-40B4-BE49-F238E27FC236}">
              <a16:creationId xmlns:a16="http://schemas.microsoft.com/office/drawing/2014/main" id="{00000000-0008-0000-0000-000019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46" name="TextBox 5145">
          <a:extLst>
            <a:ext uri="{FF2B5EF4-FFF2-40B4-BE49-F238E27FC236}">
              <a16:creationId xmlns:a16="http://schemas.microsoft.com/office/drawing/2014/main" id="{00000000-0008-0000-0000-00001A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47" name="TextBox 5146">
          <a:extLst>
            <a:ext uri="{FF2B5EF4-FFF2-40B4-BE49-F238E27FC236}">
              <a16:creationId xmlns:a16="http://schemas.microsoft.com/office/drawing/2014/main" id="{00000000-0008-0000-0000-00001B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48" name="TextBox 5147">
          <a:extLst>
            <a:ext uri="{FF2B5EF4-FFF2-40B4-BE49-F238E27FC236}">
              <a16:creationId xmlns:a16="http://schemas.microsoft.com/office/drawing/2014/main" id="{00000000-0008-0000-0000-00001C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49" name="TextBox 5148">
          <a:extLst>
            <a:ext uri="{FF2B5EF4-FFF2-40B4-BE49-F238E27FC236}">
              <a16:creationId xmlns:a16="http://schemas.microsoft.com/office/drawing/2014/main" id="{00000000-0008-0000-0000-00001D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50" name="TextBox 5149">
          <a:extLst>
            <a:ext uri="{FF2B5EF4-FFF2-40B4-BE49-F238E27FC236}">
              <a16:creationId xmlns:a16="http://schemas.microsoft.com/office/drawing/2014/main" id="{00000000-0008-0000-0000-00001E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51" name="TextBox 5150">
          <a:extLst>
            <a:ext uri="{FF2B5EF4-FFF2-40B4-BE49-F238E27FC236}">
              <a16:creationId xmlns:a16="http://schemas.microsoft.com/office/drawing/2014/main" id="{00000000-0008-0000-0000-00001F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52" name="TextBox 5151">
          <a:extLst>
            <a:ext uri="{FF2B5EF4-FFF2-40B4-BE49-F238E27FC236}">
              <a16:creationId xmlns:a16="http://schemas.microsoft.com/office/drawing/2014/main" id="{00000000-0008-0000-0000-000020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53" name="TextBox 5152">
          <a:extLst>
            <a:ext uri="{FF2B5EF4-FFF2-40B4-BE49-F238E27FC236}">
              <a16:creationId xmlns:a16="http://schemas.microsoft.com/office/drawing/2014/main" id="{00000000-0008-0000-0000-000021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54" name="TextBox 5153">
          <a:extLst>
            <a:ext uri="{FF2B5EF4-FFF2-40B4-BE49-F238E27FC236}">
              <a16:creationId xmlns:a16="http://schemas.microsoft.com/office/drawing/2014/main" id="{00000000-0008-0000-0000-000022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55" name="TextBox 5154">
          <a:extLst>
            <a:ext uri="{FF2B5EF4-FFF2-40B4-BE49-F238E27FC236}">
              <a16:creationId xmlns:a16="http://schemas.microsoft.com/office/drawing/2014/main" id="{00000000-0008-0000-0000-000023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56" name="TextBox 5155">
          <a:extLst>
            <a:ext uri="{FF2B5EF4-FFF2-40B4-BE49-F238E27FC236}">
              <a16:creationId xmlns:a16="http://schemas.microsoft.com/office/drawing/2014/main" id="{00000000-0008-0000-0000-000024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57" name="TextBox 5156">
          <a:extLst>
            <a:ext uri="{FF2B5EF4-FFF2-40B4-BE49-F238E27FC236}">
              <a16:creationId xmlns:a16="http://schemas.microsoft.com/office/drawing/2014/main" id="{00000000-0008-0000-0000-000025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58" name="TextBox 5157">
          <a:extLst>
            <a:ext uri="{FF2B5EF4-FFF2-40B4-BE49-F238E27FC236}">
              <a16:creationId xmlns:a16="http://schemas.microsoft.com/office/drawing/2014/main" id="{00000000-0008-0000-0000-000026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59" name="TextBox 5158">
          <a:extLst>
            <a:ext uri="{FF2B5EF4-FFF2-40B4-BE49-F238E27FC236}">
              <a16:creationId xmlns:a16="http://schemas.microsoft.com/office/drawing/2014/main" id="{00000000-0008-0000-0000-000027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60" name="TextBox 5159">
          <a:extLst>
            <a:ext uri="{FF2B5EF4-FFF2-40B4-BE49-F238E27FC236}">
              <a16:creationId xmlns:a16="http://schemas.microsoft.com/office/drawing/2014/main" id="{00000000-0008-0000-0000-000028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61" name="TextBox 5160">
          <a:extLst>
            <a:ext uri="{FF2B5EF4-FFF2-40B4-BE49-F238E27FC236}">
              <a16:creationId xmlns:a16="http://schemas.microsoft.com/office/drawing/2014/main" id="{00000000-0008-0000-0000-000029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62" name="TextBox 5161">
          <a:extLst>
            <a:ext uri="{FF2B5EF4-FFF2-40B4-BE49-F238E27FC236}">
              <a16:creationId xmlns:a16="http://schemas.microsoft.com/office/drawing/2014/main" id="{00000000-0008-0000-0000-00002A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63" name="TextBox 5162">
          <a:extLst>
            <a:ext uri="{FF2B5EF4-FFF2-40B4-BE49-F238E27FC236}">
              <a16:creationId xmlns:a16="http://schemas.microsoft.com/office/drawing/2014/main" id="{00000000-0008-0000-0000-00002B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164" name="TextBox 5163">
          <a:extLst>
            <a:ext uri="{FF2B5EF4-FFF2-40B4-BE49-F238E27FC236}">
              <a16:creationId xmlns:a16="http://schemas.microsoft.com/office/drawing/2014/main" id="{00000000-0008-0000-0000-00002C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165" name="TextBox 5164">
          <a:extLst>
            <a:ext uri="{FF2B5EF4-FFF2-40B4-BE49-F238E27FC236}">
              <a16:creationId xmlns:a16="http://schemas.microsoft.com/office/drawing/2014/main" id="{00000000-0008-0000-0000-00002D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166" name="TextBox 5165">
          <a:extLst>
            <a:ext uri="{FF2B5EF4-FFF2-40B4-BE49-F238E27FC236}">
              <a16:creationId xmlns:a16="http://schemas.microsoft.com/office/drawing/2014/main" id="{00000000-0008-0000-0000-00002E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167" name="TextBox 5166">
          <a:extLst>
            <a:ext uri="{FF2B5EF4-FFF2-40B4-BE49-F238E27FC236}">
              <a16:creationId xmlns:a16="http://schemas.microsoft.com/office/drawing/2014/main" id="{00000000-0008-0000-0000-00002F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168" name="TextBox 5167">
          <a:extLst>
            <a:ext uri="{FF2B5EF4-FFF2-40B4-BE49-F238E27FC236}">
              <a16:creationId xmlns:a16="http://schemas.microsoft.com/office/drawing/2014/main" id="{00000000-0008-0000-0000-00003014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169" name="TextBox 5168">
          <a:extLst>
            <a:ext uri="{FF2B5EF4-FFF2-40B4-BE49-F238E27FC236}">
              <a16:creationId xmlns:a16="http://schemas.microsoft.com/office/drawing/2014/main" id="{00000000-0008-0000-0000-00003114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170" name="TextBox 5169">
          <a:extLst>
            <a:ext uri="{FF2B5EF4-FFF2-40B4-BE49-F238E27FC236}">
              <a16:creationId xmlns:a16="http://schemas.microsoft.com/office/drawing/2014/main" id="{00000000-0008-0000-0000-00003214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171" name="TextBox 5170">
          <a:extLst>
            <a:ext uri="{FF2B5EF4-FFF2-40B4-BE49-F238E27FC236}">
              <a16:creationId xmlns:a16="http://schemas.microsoft.com/office/drawing/2014/main" id="{00000000-0008-0000-0000-00003314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5172" name="TextBox 5171">
          <a:extLst>
            <a:ext uri="{FF2B5EF4-FFF2-40B4-BE49-F238E27FC236}">
              <a16:creationId xmlns:a16="http://schemas.microsoft.com/office/drawing/2014/main" id="{00000000-0008-0000-0000-00003414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5173" name="TextBox 5172">
          <a:extLst>
            <a:ext uri="{FF2B5EF4-FFF2-40B4-BE49-F238E27FC236}">
              <a16:creationId xmlns:a16="http://schemas.microsoft.com/office/drawing/2014/main" id="{00000000-0008-0000-0000-00003514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5174" name="TextBox 5173">
          <a:extLst>
            <a:ext uri="{FF2B5EF4-FFF2-40B4-BE49-F238E27FC236}">
              <a16:creationId xmlns:a16="http://schemas.microsoft.com/office/drawing/2014/main" id="{00000000-0008-0000-0000-00003614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5175" name="TextBox 5174">
          <a:extLst>
            <a:ext uri="{FF2B5EF4-FFF2-40B4-BE49-F238E27FC236}">
              <a16:creationId xmlns:a16="http://schemas.microsoft.com/office/drawing/2014/main" id="{00000000-0008-0000-0000-00003714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176" name="TextBox 5175">
          <a:extLst>
            <a:ext uri="{FF2B5EF4-FFF2-40B4-BE49-F238E27FC236}">
              <a16:creationId xmlns:a16="http://schemas.microsoft.com/office/drawing/2014/main" id="{00000000-0008-0000-0000-000038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177" name="TextBox 5176">
          <a:extLst>
            <a:ext uri="{FF2B5EF4-FFF2-40B4-BE49-F238E27FC236}">
              <a16:creationId xmlns:a16="http://schemas.microsoft.com/office/drawing/2014/main" id="{00000000-0008-0000-0000-000039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178" name="TextBox 5177">
          <a:extLst>
            <a:ext uri="{FF2B5EF4-FFF2-40B4-BE49-F238E27FC236}">
              <a16:creationId xmlns:a16="http://schemas.microsoft.com/office/drawing/2014/main" id="{00000000-0008-0000-0000-00003A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179" name="TextBox 5178">
          <a:extLst>
            <a:ext uri="{FF2B5EF4-FFF2-40B4-BE49-F238E27FC236}">
              <a16:creationId xmlns:a16="http://schemas.microsoft.com/office/drawing/2014/main" id="{00000000-0008-0000-0000-00003B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180" name="TextBox 5179">
          <a:extLst>
            <a:ext uri="{FF2B5EF4-FFF2-40B4-BE49-F238E27FC236}">
              <a16:creationId xmlns:a16="http://schemas.microsoft.com/office/drawing/2014/main" id="{00000000-0008-0000-0000-00003C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181" name="TextBox 5180">
          <a:extLst>
            <a:ext uri="{FF2B5EF4-FFF2-40B4-BE49-F238E27FC236}">
              <a16:creationId xmlns:a16="http://schemas.microsoft.com/office/drawing/2014/main" id="{00000000-0008-0000-0000-00003D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182" name="TextBox 5181">
          <a:extLst>
            <a:ext uri="{FF2B5EF4-FFF2-40B4-BE49-F238E27FC236}">
              <a16:creationId xmlns:a16="http://schemas.microsoft.com/office/drawing/2014/main" id="{00000000-0008-0000-0000-00003E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183" name="TextBox 5182">
          <a:extLst>
            <a:ext uri="{FF2B5EF4-FFF2-40B4-BE49-F238E27FC236}">
              <a16:creationId xmlns:a16="http://schemas.microsoft.com/office/drawing/2014/main" id="{00000000-0008-0000-0000-00003F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184" name="TextBox 5183">
          <a:extLst>
            <a:ext uri="{FF2B5EF4-FFF2-40B4-BE49-F238E27FC236}">
              <a16:creationId xmlns:a16="http://schemas.microsoft.com/office/drawing/2014/main" id="{00000000-0008-0000-0000-000040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185" name="TextBox 5184">
          <a:extLst>
            <a:ext uri="{FF2B5EF4-FFF2-40B4-BE49-F238E27FC236}">
              <a16:creationId xmlns:a16="http://schemas.microsoft.com/office/drawing/2014/main" id="{00000000-0008-0000-0000-000041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186" name="TextBox 5185">
          <a:extLst>
            <a:ext uri="{FF2B5EF4-FFF2-40B4-BE49-F238E27FC236}">
              <a16:creationId xmlns:a16="http://schemas.microsoft.com/office/drawing/2014/main" id="{00000000-0008-0000-0000-000042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187" name="TextBox 5186">
          <a:extLst>
            <a:ext uri="{FF2B5EF4-FFF2-40B4-BE49-F238E27FC236}">
              <a16:creationId xmlns:a16="http://schemas.microsoft.com/office/drawing/2014/main" id="{00000000-0008-0000-0000-000043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188" name="TextBox 5187">
          <a:extLst>
            <a:ext uri="{FF2B5EF4-FFF2-40B4-BE49-F238E27FC236}">
              <a16:creationId xmlns:a16="http://schemas.microsoft.com/office/drawing/2014/main" id="{00000000-0008-0000-0000-000044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189" name="TextBox 5188">
          <a:extLst>
            <a:ext uri="{FF2B5EF4-FFF2-40B4-BE49-F238E27FC236}">
              <a16:creationId xmlns:a16="http://schemas.microsoft.com/office/drawing/2014/main" id="{00000000-0008-0000-0000-000045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90" name="TextBox 5189">
          <a:extLst>
            <a:ext uri="{FF2B5EF4-FFF2-40B4-BE49-F238E27FC236}">
              <a16:creationId xmlns:a16="http://schemas.microsoft.com/office/drawing/2014/main" id="{00000000-0008-0000-0000-000046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91" name="TextBox 5190">
          <a:extLst>
            <a:ext uri="{FF2B5EF4-FFF2-40B4-BE49-F238E27FC236}">
              <a16:creationId xmlns:a16="http://schemas.microsoft.com/office/drawing/2014/main" id="{00000000-0008-0000-0000-000047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92" name="TextBox 5191">
          <a:extLst>
            <a:ext uri="{FF2B5EF4-FFF2-40B4-BE49-F238E27FC236}">
              <a16:creationId xmlns:a16="http://schemas.microsoft.com/office/drawing/2014/main" id="{00000000-0008-0000-0000-000048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93" name="TextBox 5192">
          <a:extLst>
            <a:ext uri="{FF2B5EF4-FFF2-40B4-BE49-F238E27FC236}">
              <a16:creationId xmlns:a16="http://schemas.microsoft.com/office/drawing/2014/main" id="{00000000-0008-0000-0000-000049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94" name="TextBox 5193">
          <a:extLst>
            <a:ext uri="{FF2B5EF4-FFF2-40B4-BE49-F238E27FC236}">
              <a16:creationId xmlns:a16="http://schemas.microsoft.com/office/drawing/2014/main" id="{00000000-0008-0000-0000-00004A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95" name="TextBox 5194">
          <a:extLst>
            <a:ext uri="{FF2B5EF4-FFF2-40B4-BE49-F238E27FC236}">
              <a16:creationId xmlns:a16="http://schemas.microsoft.com/office/drawing/2014/main" id="{00000000-0008-0000-0000-00004B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96" name="TextBox 5195">
          <a:extLst>
            <a:ext uri="{FF2B5EF4-FFF2-40B4-BE49-F238E27FC236}">
              <a16:creationId xmlns:a16="http://schemas.microsoft.com/office/drawing/2014/main" id="{00000000-0008-0000-0000-00004C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97" name="TextBox 5196">
          <a:extLst>
            <a:ext uri="{FF2B5EF4-FFF2-40B4-BE49-F238E27FC236}">
              <a16:creationId xmlns:a16="http://schemas.microsoft.com/office/drawing/2014/main" id="{00000000-0008-0000-0000-00004D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98" name="TextBox 5197">
          <a:extLst>
            <a:ext uri="{FF2B5EF4-FFF2-40B4-BE49-F238E27FC236}">
              <a16:creationId xmlns:a16="http://schemas.microsoft.com/office/drawing/2014/main" id="{00000000-0008-0000-0000-00004E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199" name="TextBox 5198">
          <a:extLst>
            <a:ext uri="{FF2B5EF4-FFF2-40B4-BE49-F238E27FC236}">
              <a16:creationId xmlns:a16="http://schemas.microsoft.com/office/drawing/2014/main" id="{00000000-0008-0000-0000-00004F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200" name="TextBox 5199">
          <a:extLst>
            <a:ext uri="{FF2B5EF4-FFF2-40B4-BE49-F238E27FC236}">
              <a16:creationId xmlns:a16="http://schemas.microsoft.com/office/drawing/2014/main" id="{00000000-0008-0000-0000-00005014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201" name="TextBox 5200">
          <a:extLst>
            <a:ext uri="{FF2B5EF4-FFF2-40B4-BE49-F238E27FC236}">
              <a16:creationId xmlns:a16="http://schemas.microsoft.com/office/drawing/2014/main" id="{00000000-0008-0000-0000-00005114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202" name="TextBox 5201">
          <a:extLst>
            <a:ext uri="{FF2B5EF4-FFF2-40B4-BE49-F238E27FC236}">
              <a16:creationId xmlns:a16="http://schemas.microsoft.com/office/drawing/2014/main" id="{00000000-0008-0000-0000-00005214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203" name="TextBox 5202">
          <a:extLst>
            <a:ext uri="{FF2B5EF4-FFF2-40B4-BE49-F238E27FC236}">
              <a16:creationId xmlns:a16="http://schemas.microsoft.com/office/drawing/2014/main" id="{00000000-0008-0000-0000-00005314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04" name="TextBox 5203">
          <a:extLst>
            <a:ext uri="{FF2B5EF4-FFF2-40B4-BE49-F238E27FC236}">
              <a16:creationId xmlns:a16="http://schemas.microsoft.com/office/drawing/2014/main" id="{00000000-0008-0000-0000-000054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05" name="TextBox 5204">
          <a:extLst>
            <a:ext uri="{FF2B5EF4-FFF2-40B4-BE49-F238E27FC236}">
              <a16:creationId xmlns:a16="http://schemas.microsoft.com/office/drawing/2014/main" id="{00000000-0008-0000-0000-000055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06" name="TextBox 5205">
          <a:extLst>
            <a:ext uri="{FF2B5EF4-FFF2-40B4-BE49-F238E27FC236}">
              <a16:creationId xmlns:a16="http://schemas.microsoft.com/office/drawing/2014/main" id="{00000000-0008-0000-0000-000056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07" name="TextBox 5206">
          <a:extLst>
            <a:ext uri="{FF2B5EF4-FFF2-40B4-BE49-F238E27FC236}">
              <a16:creationId xmlns:a16="http://schemas.microsoft.com/office/drawing/2014/main" id="{00000000-0008-0000-0000-000057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08" name="TextBox 5207">
          <a:extLst>
            <a:ext uri="{FF2B5EF4-FFF2-40B4-BE49-F238E27FC236}">
              <a16:creationId xmlns:a16="http://schemas.microsoft.com/office/drawing/2014/main" id="{00000000-0008-0000-0000-000058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09" name="TextBox 5208">
          <a:extLst>
            <a:ext uri="{FF2B5EF4-FFF2-40B4-BE49-F238E27FC236}">
              <a16:creationId xmlns:a16="http://schemas.microsoft.com/office/drawing/2014/main" id="{00000000-0008-0000-0000-000059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10" name="TextBox 5209">
          <a:extLst>
            <a:ext uri="{FF2B5EF4-FFF2-40B4-BE49-F238E27FC236}">
              <a16:creationId xmlns:a16="http://schemas.microsoft.com/office/drawing/2014/main" id="{00000000-0008-0000-0000-00005A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11" name="TextBox 5210">
          <a:extLst>
            <a:ext uri="{FF2B5EF4-FFF2-40B4-BE49-F238E27FC236}">
              <a16:creationId xmlns:a16="http://schemas.microsoft.com/office/drawing/2014/main" id="{00000000-0008-0000-0000-00005B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12" name="TextBox 5211">
          <a:extLst>
            <a:ext uri="{FF2B5EF4-FFF2-40B4-BE49-F238E27FC236}">
              <a16:creationId xmlns:a16="http://schemas.microsoft.com/office/drawing/2014/main" id="{00000000-0008-0000-0000-00005C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13" name="TextBox 5212">
          <a:extLst>
            <a:ext uri="{FF2B5EF4-FFF2-40B4-BE49-F238E27FC236}">
              <a16:creationId xmlns:a16="http://schemas.microsoft.com/office/drawing/2014/main" id="{00000000-0008-0000-0000-00005D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14" name="TextBox 5213">
          <a:extLst>
            <a:ext uri="{FF2B5EF4-FFF2-40B4-BE49-F238E27FC236}">
              <a16:creationId xmlns:a16="http://schemas.microsoft.com/office/drawing/2014/main" id="{00000000-0008-0000-0000-00005E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15" name="TextBox 5214">
          <a:extLst>
            <a:ext uri="{FF2B5EF4-FFF2-40B4-BE49-F238E27FC236}">
              <a16:creationId xmlns:a16="http://schemas.microsoft.com/office/drawing/2014/main" id="{00000000-0008-0000-0000-00005F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16" name="TextBox 5215">
          <a:extLst>
            <a:ext uri="{FF2B5EF4-FFF2-40B4-BE49-F238E27FC236}">
              <a16:creationId xmlns:a16="http://schemas.microsoft.com/office/drawing/2014/main" id="{00000000-0008-0000-0000-000060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17" name="TextBox 5216">
          <a:extLst>
            <a:ext uri="{FF2B5EF4-FFF2-40B4-BE49-F238E27FC236}">
              <a16:creationId xmlns:a16="http://schemas.microsoft.com/office/drawing/2014/main" id="{00000000-0008-0000-0000-000061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18" name="TextBox 5217">
          <a:extLst>
            <a:ext uri="{FF2B5EF4-FFF2-40B4-BE49-F238E27FC236}">
              <a16:creationId xmlns:a16="http://schemas.microsoft.com/office/drawing/2014/main" id="{00000000-0008-0000-0000-000062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19" name="TextBox 5218">
          <a:extLst>
            <a:ext uri="{FF2B5EF4-FFF2-40B4-BE49-F238E27FC236}">
              <a16:creationId xmlns:a16="http://schemas.microsoft.com/office/drawing/2014/main" id="{00000000-0008-0000-0000-000063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20" name="TextBox 5219">
          <a:extLst>
            <a:ext uri="{FF2B5EF4-FFF2-40B4-BE49-F238E27FC236}">
              <a16:creationId xmlns:a16="http://schemas.microsoft.com/office/drawing/2014/main" id="{00000000-0008-0000-0000-000064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21" name="TextBox 5220">
          <a:extLst>
            <a:ext uri="{FF2B5EF4-FFF2-40B4-BE49-F238E27FC236}">
              <a16:creationId xmlns:a16="http://schemas.microsoft.com/office/drawing/2014/main" id="{00000000-0008-0000-0000-000065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22" name="TextBox 5221">
          <a:extLst>
            <a:ext uri="{FF2B5EF4-FFF2-40B4-BE49-F238E27FC236}">
              <a16:creationId xmlns:a16="http://schemas.microsoft.com/office/drawing/2014/main" id="{00000000-0008-0000-0000-000066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23" name="TextBox 5222">
          <a:extLst>
            <a:ext uri="{FF2B5EF4-FFF2-40B4-BE49-F238E27FC236}">
              <a16:creationId xmlns:a16="http://schemas.microsoft.com/office/drawing/2014/main" id="{00000000-0008-0000-0000-000067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24" name="TextBox 5223">
          <a:extLst>
            <a:ext uri="{FF2B5EF4-FFF2-40B4-BE49-F238E27FC236}">
              <a16:creationId xmlns:a16="http://schemas.microsoft.com/office/drawing/2014/main" id="{00000000-0008-0000-0000-000068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25" name="TextBox 5224">
          <a:extLst>
            <a:ext uri="{FF2B5EF4-FFF2-40B4-BE49-F238E27FC236}">
              <a16:creationId xmlns:a16="http://schemas.microsoft.com/office/drawing/2014/main" id="{00000000-0008-0000-0000-000069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26" name="TextBox 5225">
          <a:extLst>
            <a:ext uri="{FF2B5EF4-FFF2-40B4-BE49-F238E27FC236}">
              <a16:creationId xmlns:a16="http://schemas.microsoft.com/office/drawing/2014/main" id="{00000000-0008-0000-0000-00006A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27" name="TextBox 5226">
          <a:extLst>
            <a:ext uri="{FF2B5EF4-FFF2-40B4-BE49-F238E27FC236}">
              <a16:creationId xmlns:a16="http://schemas.microsoft.com/office/drawing/2014/main" id="{00000000-0008-0000-0000-00006B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28" name="TextBox 5227">
          <a:extLst>
            <a:ext uri="{FF2B5EF4-FFF2-40B4-BE49-F238E27FC236}">
              <a16:creationId xmlns:a16="http://schemas.microsoft.com/office/drawing/2014/main" id="{00000000-0008-0000-0000-00006C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29" name="TextBox 5228">
          <a:extLst>
            <a:ext uri="{FF2B5EF4-FFF2-40B4-BE49-F238E27FC236}">
              <a16:creationId xmlns:a16="http://schemas.microsoft.com/office/drawing/2014/main" id="{00000000-0008-0000-0000-00006D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30" name="TextBox 5229">
          <a:extLst>
            <a:ext uri="{FF2B5EF4-FFF2-40B4-BE49-F238E27FC236}">
              <a16:creationId xmlns:a16="http://schemas.microsoft.com/office/drawing/2014/main" id="{00000000-0008-0000-0000-00006E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31" name="TextBox 5230">
          <a:extLst>
            <a:ext uri="{FF2B5EF4-FFF2-40B4-BE49-F238E27FC236}">
              <a16:creationId xmlns:a16="http://schemas.microsoft.com/office/drawing/2014/main" id="{00000000-0008-0000-0000-00006F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32" name="TextBox 5231">
          <a:extLst>
            <a:ext uri="{FF2B5EF4-FFF2-40B4-BE49-F238E27FC236}">
              <a16:creationId xmlns:a16="http://schemas.microsoft.com/office/drawing/2014/main" id="{00000000-0008-0000-0000-000070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33" name="TextBox 5232">
          <a:extLst>
            <a:ext uri="{FF2B5EF4-FFF2-40B4-BE49-F238E27FC236}">
              <a16:creationId xmlns:a16="http://schemas.microsoft.com/office/drawing/2014/main" id="{00000000-0008-0000-0000-000071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34" name="TextBox 5233">
          <a:extLst>
            <a:ext uri="{FF2B5EF4-FFF2-40B4-BE49-F238E27FC236}">
              <a16:creationId xmlns:a16="http://schemas.microsoft.com/office/drawing/2014/main" id="{00000000-0008-0000-0000-000072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35" name="TextBox 5234">
          <a:extLst>
            <a:ext uri="{FF2B5EF4-FFF2-40B4-BE49-F238E27FC236}">
              <a16:creationId xmlns:a16="http://schemas.microsoft.com/office/drawing/2014/main" id="{00000000-0008-0000-0000-000073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36" name="TextBox 5235">
          <a:extLst>
            <a:ext uri="{FF2B5EF4-FFF2-40B4-BE49-F238E27FC236}">
              <a16:creationId xmlns:a16="http://schemas.microsoft.com/office/drawing/2014/main" id="{00000000-0008-0000-0000-000074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37" name="TextBox 5236">
          <a:extLst>
            <a:ext uri="{FF2B5EF4-FFF2-40B4-BE49-F238E27FC236}">
              <a16:creationId xmlns:a16="http://schemas.microsoft.com/office/drawing/2014/main" id="{00000000-0008-0000-0000-000075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38" name="TextBox 5237">
          <a:extLst>
            <a:ext uri="{FF2B5EF4-FFF2-40B4-BE49-F238E27FC236}">
              <a16:creationId xmlns:a16="http://schemas.microsoft.com/office/drawing/2014/main" id="{00000000-0008-0000-0000-000076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39" name="TextBox 5238">
          <a:extLst>
            <a:ext uri="{FF2B5EF4-FFF2-40B4-BE49-F238E27FC236}">
              <a16:creationId xmlns:a16="http://schemas.microsoft.com/office/drawing/2014/main" id="{00000000-0008-0000-0000-000077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40" name="TextBox 5239">
          <a:extLst>
            <a:ext uri="{FF2B5EF4-FFF2-40B4-BE49-F238E27FC236}">
              <a16:creationId xmlns:a16="http://schemas.microsoft.com/office/drawing/2014/main" id="{00000000-0008-0000-0000-000078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41" name="TextBox 5240">
          <a:extLst>
            <a:ext uri="{FF2B5EF4-FFF2-40B4-BE49-F238E27FC236}">
              <a16:creationId xmlns:a16="http://schemas.microsoft.com/office/drawing/2014/main" id="{00000000-0008-0000-0000-000079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42" name="TextBox 5241">
          <a:extLst>
            <a:ext uri="{FF2B5EF4-FFF2-40B4-BE49-F238E27FC236}">
              <a16:creationId xmlns:a16="http://schemas.microsoft.com/office/drawing/2014/main" id="{00000000-0008-0000-0000-00007A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43" name="TextBox 5242">
          <a:extLst>
            <a:ext uri="{FF2B5EF4-FFF2-40B4-BE49-F238E27FC236}">
              <a16:creationId xmlns:a16="http://schemas.microsoft.com/office/drawing/2014/main" id="{00000000-0008-0000-0000-00007B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44" name="TextBox 5243">
          <a:extLst>
            <a:ext uri="{FF2B5EF4-FFF2-40B4-BE49-F238E27FC236}">
              <a16:creationId xmlns:a16="http://schemas.microsoft.com/office/drawing/2014/main" id="{00000000-0008-0000-0000-00007C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45" name="TextBox 5244">
          <a:extLst>
            <a:ext uri="{FF2B5EF4-FFF2-40B4-BE49-F238E27FC236}">
              <a16:creationId xmlns:a16="http://schemas.microsoft.com/office/drawing/2014/main" id="{00000000-0008-0000-0000-00007D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46" name="TextBox 5245">
          <a:extLst>
            <a:ext uri="{FF2B5EF4-FFF2-40B4-BE49-F238E27FC236}">
              <a16:creationId xmlns:a16="http://schemas.microsoft.com/office/drawing/2014/main" id="{00000000-0008-0000-0000-00007E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47" name="TextBox 5246">
          <a:extLst>
            <a:ext uri="{FF2B5EF4-FFF2-40B4-BE49-F238E27FC236}">
              <a16:creationId xmlns:a16="http://schemas.microsoft.com/office/drawing/2014/main" id="{00000000-0008-0000-0000-00007F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48" name="TextBox 5247">
          <a:extLst>
            <a:ext uri="{FF2B5EF4-FFF2-40B4-BE49-F238E27FC236}">
              <a16:creationId xmlns:a16="http://schemas.microsoft.com/office/drawing/2014/main" id="{00000000-0008-0000-0000-000080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49" name="TextBox 5248">
          <a:extLst>
            <a:ext uri="{FF2B5EF4-FFF2-40B4-BE49-F238E27FC236}">
              <a16:creationId xmlns:a16="http://schemas.microsoft.com/office/drawing/2014/main" id="{00000000-0008-0000-0000-000081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50" name="TextBox 5249">
          <a:extLst>
            <a:ext uri="{FF2B5EF4-FFF2-40B4-BE49-F238E27FC236}">
              <a16:creationId xmlns:a16="http://schemas.microsoft.com/office/drawing/2014/main" id="{00000000-0008-0000-0000-000082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251" name="TextBox 5250">
          <a:extLst>
            <a:ext uri="{FF2B5EF4-FFF2-40B4-BE49-F238E27FC236}">
              <a16:creationId xmlns:a16="http://schemas.microsoft.com/office/drawing/2014/main" id="{00000000-0008-0000-0000-00008314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52" name="TextBox 5251">
          <a:extLst>
            <a:ext uri="{FF2B5EF4-FFF2-40B4-BE49-F238E27FC236}">
              <a16:creationId xmlns:a16="http://schemas.microsoft.com/office/drawing/2014/main" id="{00000000-0008-0000-0000-000084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53" name="TextBox 5252">
          <a:extLst>
            <a:ext uri="{FF2B5EF4-FFF2-40B4-BE49-F238E27FC236}">
              <a16:creationId xmlns:a16="http://schemas.microsoft.com/office/drawing/2014/main" id="{00000000-0008-0000-0000-000085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54" name="TextBox 5253">
          <a:extLst>
            <a:ext uri="{FF2B5EF4-FFF2-40B4-BE49-F238E27FC236}">
              <a16:creationId xmlns:a16="http://schemas.microsoft.com/office/drawing/2014/main" id="{00000000-0008-0000-0000-000086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55" name="TextBox 5254">
          <a:extLst>
            <a:ext uri="{FF2B5EF4-FFF2-40B4-BE49-F238E27FC236}">
              <a16:creationId xmlns:a16="http://schemas.microsoft.com/office/drawing/2014/main" id="{00000000-0008-0000-0000-000087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256" name="TextBox 5255">
          <a:extLst>
            <a:ext uri="{FF2B5EF4-FFF2-40B4-BE49-F238E27FC236}">
              <a16:creationId xmlns:a16="http://schemas.microsoft.com/office/drawing/2014/main" id="{00000000-0008-0000-0000-000088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257" name="TextBox 5256">
          <a:extLst>
            <a:ext uri="{FF2B5EF4-FFF2-40B4-BE49-F238E27FC236}">
              <a16:creationId xmlns:a16="http://schemas.microsoft.com/office/drawing/2014/main" id="{00000000-0008-0000-0000-000089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258" name="TextBox 5257">
          <a:extLst>
            <a:ext uri="{FF2B5EF4-FFF2-40B4-BE49-F238E27FC236}">
              <a16:creationId xmlns:a16="http://schemas.microsoft.com/office/drawing/2014/main" id="{00000000-0008-0000-0000-00008A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259" name="TextBox 5258">
          <a:extLst>
            <a:ext uri="{FF2B5EF4-FFF2-40B4-BE49-F238E27FC236}">
              <a16:creationId xmlns:a16="http://schemas.microsoft.com/office/drawing/2014/main" id="{00000000-0008-0000-0000-00008B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60" name="TextBox 5259">
          <a:extLst>
            <a:ext uri="{FF2B5EF4-FFF2-40B4-BE49-F238E27FC236}">
              <a16:creationId xmlns:a16="http://schemas.microsoft.com/office/drawing/2014/main" id="{00000000-0008-0000-0000-00008C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61" name="TextBox 5260">
          <a:extLst>
            <a:ext uri="{FF2B5EF4-FFF2-40B4-BE49-F238E27FC236}">
              <a16:creationId xmlns:a16="http://schemas.microsoft.com/office/drawing/2014/main" id="{00000000-0008-0000-0000-00008D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62" name="TextBox 5261">
          <a:extLst>
            <a:ext uri="{FF2B5EF4-FFF2-40B4-BE49-F238E27FC236}">
              <a16:creationId xmlns:a16="http://schemas.microsoft.com/office/drawing/2014/main" id="{00000000-0008-0000-0000-00008E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63" name="TextBox 5262">
          <a:extLst>
            <a:ext uri="{FF2B5EF4-FFF2-40B4-BE49-F238E27FC236}">
              <a16:creationId xmlns:a16="http://schemas.microsoft.com/office/drawing/2014/main" id="{00000000-0008-0000-0000-00008F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264" name="TextBox 5263">
          <a:extLst>
            <a:ext uri="{FF2B5EF4-FFF2-40B4-BE49-F238E27FC236}">
              <a16:creationId xmlns:a16="http://schemas.microsoft.com/office/drawing/2014/main" id="{00000000-0008-0000-0000-000090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265" name="TextBox 5264">
          <a:extLst>
            <a:ext uri="{FF2B5EF4-FFF2-40B4-BE49-F238E27FC236}">
              <a16:creationId xmlns:a16="http://schemas.microsoft.com/office/drawing/2014/main" id="{00000000-0008-0000-0000-000091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266" name="TextBox 5265">
          <a:extLst>
            <a:ext uri="{FF2B5EF4-FFF2-40B4-BE49-F238E27FC236}">
              <a16:creationId xmlns:a16="http://schemas.microsoft.com/office/drawing/2014/main" id="{00000000-0008-0000-0000-000092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267" name="TextBox 5266">
          <a:extLst>
            <a:ext uri="{FF2B5EF4-FFF2-40B4-BE49-F238E27FC236}">
              <a16:creationId xmlns:a16="http://schemas.microsoft.com/office/drawing/2014/main" id="{00000000-0008-0000-0000-000093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68" name="TextBox 5267">
          <a:extLst>
            <a:ext uri="{FF2B5EF4-FFF2-40B4-BE49-F238E27FC236}">
              <a16:creationId xmlns:a16="http://schemas.microsoft.com/office/drawing/2014/main" id="{00000000-0008-0000-0000-000094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69" name="TextBox 5268">
          <a:extLst>
            <a:ext uri="{FF2B5EF4-FFF2-40B4-BE49-F238E27FC236}">
              <a16:creationId xmlns:a16="http://schemas.microsoft.com/office/drawing/2014/main" id="{00000000-0008-0000-0000-000095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70" name="TextBox 5269">
          <a:extLst>
            <a:ext uri="{FF2B5EF4-FFF2-40B4-BE49-F238E27FC236}">
              <a16:creationId xmlns:a16="http://schemas.microsoft.com/office/drawing/2014/main" id="{00000000-0008-0000-0000-000096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71" name="TextBox 5270">
          <a:extLst>
            <a:ext uri="{FF2B5EF4-FFF2-40B4-BE49-F238E27FC236}">
              <a16:creationId xmlns:a16="http://schemas.microsoft.com/office/drawing/2014/main" id="{00000000-0008-0000-0000-000097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72" name="TextBox 5271">
          <a:extLst>
            <a:ext uri="{FF2B5EF4-FFF2-40B4-BE49-F238E27FC236}">
              <a16:creationId xmlns:a16="http://schemas.microsoft.com/office/drawing/2014/main" id="{00000000-0008-0000-0000-000098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73" name="TextBox 5272">
          <a:extLst>
            <a:ext uri="{FF2B5EF4-FFF2-40B4-BE49-F238E27FC236}">
              <a16:creationId xmlns:a16="http://schemas.microsoft.com/office/drawing/2014/main" id="{00000000-0008-0000-0000-000099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274" name="TextBox 5273">
          <a:extLst>
            <a:ext uri="{FF2B5EF4-FFF2-40B4-BE49-F238E27FC236}">
              <a16:creationId xmlns:a16="http://schemas.microsoft.com/office/drawing/2014/main" id="{00000000-0008-0000-0000-00009A14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275" name="TextBox 5274">
          <a:extLst>
            <a:ext uri="{FF2B5EF4-FFF2-40B4-BE49-F238E27FC236}">
              <a16:creationId xmlns:a16="http://schemas.microsoft.com/office/drawing/2014/main" id="{00000000-0008-0000-0000-00009B14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76" name="TextBox 5275">
          <a:extLst>
            <a:ext uri="{FF2B5EF4-FFF2-40B4-BE49-F238E27FC236}">
              <a16:creationId xmlns:a16="http://schemas.microsoft.com/office/drawing/2014/main" id="{00000000-0008-0000-0000-00009C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77" name="TextBox 5276">
          <a:extLst>
            <a:ext uri="{FF2B5EF4-FFF2-40B4-BE49-F238E27FC236}">
              <a16:creationId xmlns:a16="http://schemas.microsoft.com/office/drawing/2014/main" id="{00000000-0008-0000-0000-00009D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78" name="TextBox 5277">
          <a:extLst>
            <a:ext uri="{FF2B5EF4-FFF2-40B4-BE49-F238E27FC236}">
              <a16:creationId xmlns:a16="http://schemas.microsoft.com/office/drawing/2014/main" id="{00000000-0008-0000-0000-00009E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79" name="TextBox 5278">
          <a:extLst>
            <a:ext uri="{FF2B5EF4-FFF2-40B4-BE49-F238E27FC236}">
              <a16:creationId xmlns:a16="http://schemas.microsoft.com/office/drawing/2014/main" id="{00000000-0008-0000-0000-00009F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80" name="TextBox 5279">
          <a:extLst>
            <a:ext uri="{FF2B5EF4-FFF2-40B4-BE49-F238E27FC236}">
              <a16:creationId xmlns:a16="http://schemas.microsoft.com/office/drawing/2014/main" id="{00000000-0008-0000-0000-0000A0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81" name="TextBox 5280">
          <a:extLst>
            <a:ext uri="{FF2B5EF4-FFF2-40B4-BE49-F238E27FC236}">
              <a16:creationId xmlns:a16="http://schemas.microsoft.com/office/drawing/2014/main" id="{00000000-0008-0000-0000-0000A1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82" name="TextBox 5281">
          <a:extLst>
            <a:ext uri="{FF2B5EF4-FFF2-40B4-BE49-F238E27FC236}">
              <a16:creationId xmlns:a16="http://schemas.microsoft.com/office/drawing/2014/main" id="{00000000-0008-0000-0000-0000A2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83" name="TextBox 5282">
          <a:extLst>
            <a:ext uri="{FF2B5EF4-FFF2-40B4-BE49-F238E27FC236}">
              <a16:creationId xmlns:a16="http://schemas.microsoft.com/office/drawing/2014/main" id="{00000000-0008-0000-0000-0000A3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84" name="TextBox 5283">
          <a:extLst>
            <a:ext uri="{FF2B5EF4-FFF2-40B4-BE49-F238E27FC236}">
              <a16:creationId xmlns:a16="http://schemas.microsoft.com/office/drawing/2014/main" id="{00000000-0008-0000-0000-0000A4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85" name="TextBox 5284">
          <a:extLst>
            <a:ext uri="{FF2B5EF4-FFF2-40B4-BE49-F238E27FC236}">
              <a16:creationId xmlns:a16="http://schemas.microsoft.com/office/drawing/2014/main" id="{00000000-0008-0000-0000-0000A5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86" name="TextBox 5285">
          <a:extLst>
            <a:ext uri="{FF2B5EF4-FFF2-40B4-BE49-F238E27FC236}">
              <a16:creationId xmlns:a16="http://schemas.microsoft.com/office/drawing/2014/main" id="{00000000-0008-0000-0000-0000A6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87" name="TextBox 5286">
          <a:extLst>
            <a:ext uri="{FF2B5EF4-FFF2-40B4-BE49-F238E27FC236}">
              <a16:creationId xmlns:a16="http://schemas.microsoft.com/office/drawing/2014/main" id="{00000000-0008-0000-0000-0000A7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88" name="TextBox 5287">
          <a:extLst>
            <a:ext uri="{FF2B5EF4-FFF2-40B4-BE49-F238E27FC236}">
              <a16:creationId xmlns:a16="http://schemas.microsoft.com/office/drawing/2014/main" id="{00000000-0008-0000-0000-0000A8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89" name="TextBox 5288">
          <a:extLst>
            <a:ext uri="{FF2B5EF4-FFF2-40B4-BE49-F238E27FC236}">
              <a16:creationId xmlns:a16="http://schemas.microsoft.com/office/drawing/2014/main" id="{00000000-0008-0000-0000-0000A9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90" name="TextBox 5289">
          <a:extLst>
            <a:ext uri="{FF2B5EF4-FFF2-40B4-BE49-F238E27FC236}">
              <a16:creationId xmlns:a16="http://schemas.microsoft.com/office/drawing/2014/main" id="{00000000-0008-0000-0000-0000AA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91" name="TextBox 5290">
          <a:extLst>
            <a:ext uri="{FF2B5EF4-FFF2-40B4-BE49-F238E27FC236}">
              <a16:creationId xmlns:a16="http://schemas.microsoft.com/office/drawing/2014/main" id="{00000000-0008-0000-0000-0000AB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92" name="TextBox 5291">
          <a:extLst>
            <a:ext uri="{FF2B5EF4-FFF2-40B4-BE49-F238E27FC236}">
              <a16:creationId xmlns:a16="http://schemas.microsoft.com/office/drawing/2014/main" id="{00000000-0008-0000-0000-0000AC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93" name="TextBox 5292">
          <a:extLst>
            <a:ext uri="{FF2B5EF4-FFF2-40B4-BE49-F238E27FC236}">
              <a16:creationId xmlns:a16="http://schemas.microsoft.com/office/drawing/2014/main" id="{00000000-0008-0000-0000-0000AD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94" name="TextBox 5293">
          <a:extLst>
            <a:ext uri="{FF2B5EF4-FFF2-40B4-BE49-F238E27FC236}">
              <a16:creationId xmlns:a16="http://schemas.microsoft.com/office/drawing/2014/main" id="{00000000-0008-0000-0000-0000AE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95" name="TextBox 5294">
          <a:extLst>
            <a:ext uri="{FF2B5EF4-FFF2-40B4-BE49-F238E27FC236}">
              <a16:creationId xmlns:a16="http://schemas.microsoft.com/office/drawing/2014/main" id="{00000000-0008-0000-0000-0000AF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96" name="TextBox 5295">
          <a:extLst>
            <a:ext uri="{FF2B5EF4-FFF2-40B4-BE49-F238E27FC236}">
              <a16:creationId xmlns:a16="http://schemas.microsoft.com/office/drawing/2014/main" id="{00000000-0008-0000-0000-0000B0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97" name="TextBox 5296">
          <a:extLst>
            <a:ext uri="{FF2B5EF4-FFF2-40B4-BE49-F238E27FC236}">
              <a16:creationId xmlns:a16="http://schemas.microsoft.com/office/drawing/2014/main" id="{00000000-0008-0000-0000-0000B1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98" name="TextBox 5297">
          <a:extLst>
            <a:ext uri="{FF2B5EF4-FFF2-40B4-BE49-F238E27FC236}">
              <a16:creationId xmlns:a16="http://schemas.microsoft.com/office/drawing/2014/main" id="{00000000-0008-0000-0000-0000B2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299" name="TextBox 5298">
          <a:extLst>
            <a:ext uri="{FF2B5EF4-FFF2-40B4-BE49-F238E27FC236}">
              <a16:creationId xmlns:a16="http://schemas.microsoft.com/office/drawing/2014/main" id="{00000000-0008-0000-0000-0000B3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00" name="TextBox 5299">
          <a:extLst>
            <a:ext uri="{FF2B5EF4-FFF2-40B4-BE49-F238E27FC236}">
              <a16:creationId xmlns:a16="http://schemas.microsoft.com/office/drawing/2014/main" id="{00000000-0008-0000-0000-0000B4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01" name="TextBox 5300">
          <a:extLst>
            <a:ext uri="{FF2B5EF4-FFF2-40B4-BE49-F238E27FC236}">
              <a16:creationId xmlns:a16="http://schemas.microsoft.com/office/drawing/2014/main" id="{00000000-0008-0000-0000-0000B5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02" name="TextBox 5301">
          <a:extLst>
            <a:ext uri="{FF2B5EF4-FFF2-40B4-BE49-F238E27FC236}">
              <a16:creationId xmlns:a16="http://schemas.microsoft.com/office/drawing/2014/main" id="{00000000-0008-0000-0000-0000B6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03" name="TextBox 5302">
          <a:extLst>
            <a:ext uri="{FF2B5EF4-FFF2-40B4-BE49-F238E27FC236}">
              <a16:creationId xmlns:a16="http://schemas.microsoft.com/office/drawing/2014/main" id="{00000000-0008-0000-0000-0000B7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04" name="TextBox 5303">
          <a:extLst>
            <a:ext uri="{FF2B5EF4-FFF2-40B4-BE49-F238E27FC236}">
              <a16:creationId xmlns:a16="http://schemas.microsoft.com/office/drawing/2014/main" id="{00000000-0008-0000-0000-0000B8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05" name="TextBox 5304">
          <a:extLst>
            <a:ext uri="{FF2B5EF4-FFF2-40B4-BE49-F238E27FC236}">
              <a16:creationId xmlns:a16="http://schemas.microsoft.com/office/drawing/2014/main" id="{00000000-0008-0000-0000-0000B9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06" name="TextBox 5305">
          <a:extLst>
            <a:ext uri="{FF2B5EF4-FFF2-40B4-BE49-F238E27FC236}">
              <a16:creationId xmlns:a16="http://schemas.microsoft.com/office/drawing/2014/main" id="{00000000-0008-0000-0000-0000BA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07" name="TextBox 5306">
          <a:extLst>
            <a:ext uri="{FF2B5EF4-FFF2-40B4-BE49-F238E27FC236}">
              <a16:creationId xmlns:a16="http://schemas.microsoft.com/office/drawing/2014/main" id="{00000000-0008-0000-0000-0000BB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08" name="TextBox 5307">
          <a:extLst>
            <a:ext uri="{FF2B5EF4-FFF2-40B4-BE49-F238E27FC236}">
              <a16:creationId xmlns:a16="http://schemas.microsoft.com/office/drawing/2014/main" id="{00000000-0008-0000-0000-0000BC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09" name="TextBox 5308">
          <a:extLst>
            <a:ext uri="{FF2B5EF4-FFF2-40B4-BE49-F238E27FC236}">
              <a16:creationId xmlns:a16="http://schemas.microsoft.com/office/drawing/2014/main" id="{00000000-0008-0000-0000-0000BD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10" name="TextBox 5309">
          <a:extLst>
            <a:ext uri="{FF2B5EF4-FFF2-40B4-BE49-F238E27FC236}">
              <a16:creationId xmlns:a16="http://schemas.microsoft.com/office/drawing/2014/main" id="{00000000-0008-0000-0000-0000BE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11" name="TextBox 5310">
          <a:extLst>
            <a:ext uri="{FF2B5EF4-FFF2-40B4-BE49-F238E27FC236}">
              <a16:creationId xmlns:a16="http://schemas.microsoft.com/office/drawing/2014/main" id="{00000000-0008-0000-0000-0000BF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12" name="TextBox 5311">
          <a:extLst>
            <a:ext uri="{FF2B5EF4-FFF2-40B4-BE49-F238E27FC236}">
              <a16:creationId xmlns:a16="http://schemas.microsoft.com/office/drawing/2014/main" id="{00000000-0008-0000-0000-0000C0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13" name="TextBox 5312">
          <a:extLst>
            <a:ext uri="{FF2B5EF4-FFF2-40B4-BE49-F238E27FC236}">
              <a16:creationId xmlns:a16="http://schemas.microsoft.com/office/drawing/2014/main" id="{00000000-0008-0000-0000-0000C1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14" name="TextBox 5313">
          <a:extLst>
            <a:ext uri="{FF2B5EF4-FFF2-40B4-BE49-F238E27FC236}">
              <a16:creationId xmlns:a16="http://schemas.microsoft.com/office/drawing/2014/main" id="{00000000-0008-0000-0000-0000C2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15" name="TextBox 5314">
          <a:extLst>
            <a:ext uri="{FF2B5EF4-FFF2-40B4-BE49-F238E27FC236}">
              <a16:creationId xmlns:a16="http://schemas.microsoft.com/office/drawing/2014/main" id="{00000000-0008-0000-0000-0000C3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16" name="TextBox 5315">
          <a:extLst>
            <a:ext uri="{FF2B5EF4-FFF2-40B4-BE49-F238E27FC236}">
              <a16:creationId xmlns:a16="http://schemas.microsoft.com/office/drawing/2014/main" id="{00000000-0008-0000-0000-0000C4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17" name="TextBox 5316">
          <a:extLst>
            <a:ext uri="{FF2B5EF4-FFF2-40B4-BE49-F238E27FC236}">
              <a16:creationId xmlns:a16="http://schemas.microsoft.com/office/drawing/2014/main" id="{00000000-0008-0000-0000-0000C5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18" name="TextBox 5317">
          <a:extLst>
            <a:ext uri="{FF2B5EF4-FFF2-40B4-BE49-F238E27FC236}">
              <a16:creationId xmlns:a16="http://schemas.microsoft.com/office/drawing/2014/main" id="{00000000-0008-0000-0000-0000C6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19" name="TextBox 5318">
          <a:extLst>
            <a:ext uri="{FF2B5EF4-FFF2-40B4-BE49-F238E27FC236}">
              <a16:creationId xmlns:a16="http://schemas.microsoft.com/office/drawing/2014/main" id="{00000000-0008-0000-0000-0000C7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20" name="TextBox 5319">
          <a:extLst>
            <a:ext uri="{FF2B5EF4-FFF2-40B4-BE49-F238E27FC236}">
              <a16:creationId xmlns:a16="http://schemas.microsoft.com/office/drawing/2014/main" id="{00000000-0008-0000-0000-0000C8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21" name="TextBox 5320">
          <a:extLst>
            <a:ext uri="{FF2B5EF4-FFF2-40B4-BE49-F238E27FC236}">
              <a16:creationId xmlns:a16="http://schemas.microsoft.com/office/drawing/2014/main" id="{00000000-0008-0000-0000-0000C9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22" name="TextBox 5321">
          <a:extLst>
            <a:ext uri="{FF2B5EF4-FFF2-40B4-BE49-F238E27FC236}">
              <a16:creationId xmlns:a16="http://schemas.microsoft.com/office/drawing/2014/main" id="{00000000-0008-0000-0000-0000CA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23" name="TextBox 5322">
          <a:extLst>
            <a:ext uri="{FF2B5EF4-FFF2-40B4-BE49-F238E27FC236}">
              <a16:creationId xmlns:a16="http://schemas.microsoft.com/office/drawing/2014/main" id="{00000000-0008-0000-0000-0000CB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24" name="TextBox 5323">
          <a:extLst>
            <a:ext uri="{FF2B5EF4-FFF2-40B4-BE49-F238E27FC236}">
              <a16:creationId xmlns:a16="http://schemas.microsoft.com/office/drawing/2014/main" id="{00000000-0008-0000-0000-0000CC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25" name="TextBox 5324">
          <a:extLst>
            <a:ext uri="{FF2B5EF4-FFF2-40B4-BE49-F238E27FC236}">
              <a16:creationId xmlns:a16="http://schemas.microsoft.com/office/drawing/2014/main" id="{00000000-0008-0000-0000-0000CD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26" name="TextBox 5325">
          <a:extLst>
            <a:ext uri="{FF2B5EF4-FFF2-40B4-BE49-F238E27FC236}">
              <a16:creationId xmlns:a16="http://schemas.microsoft.com/office/drawing/2014/main" id="{00000000-0008-0000-0000-0000CE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27" name="TextBox 5326">
          <a:extLst>
            <a:ext uri="{FF2B5EF4-FFF2-40B4-BE49-F238E27FC236}">
              <a16:creationId xmlns:a16="http://schemas.microsoft.com/office/drawing/2014/main" id="{00000000-0008-0000-0000-0000CF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28" name="TextBox 5327">
          <a:extLst>
            <a:ext uri="{FF2B5EF4-FFF2-40B4-BE49-F238E27FC236}">
              <a16:creationId xmlns:a16="http://schemas.microsoft.com/office/drawing/2014/main" id="{00000000-0008-0000-0000-0000D0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29" name="TextBox 5328">
          <a:extLst>
            <a:ext uri="{FF2B5EF4-FFF2-40B4-BE49-F238E27FC236}">
              <a16:creationId xmlns:a16="http://schemas.microsoft.com/office/drawing/2014/main" id="{00000000-0008-0000-0000-0000D1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30" name="TextBox 5329">
          <a:extLst>
            <a:ext uri="{FF2B5EF4-FFF2-40B4-BE49-F238E27FC236}">
              <a16:creationId xmlns:a16="http://schemas.microsoft.com/office/drawing/2014/main" id="{00000000-0008-0000-0000-0000D2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31" name="TextBox 5330">
          <a:extLst>
            <a:ext uri="{FF2B5EF4-FFF2-40B4-BE49-F238E27FC236}">
              <a16:creationId xmlns:a16="http://schemas.microsoft.com/office/drawing/2014/main" id="{00000000-0008-0000-0000-0000D3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32" name="TextBox 5331">
          <a:extLst>
            <a:ext uri="{FF2B5EF4-FFF2-40B4-BE49-F238E27FC236}">
              <a16:creationId xmlns:a16="http://schemas.microsoft.com/office/drawing/2014/main" id="{00000000-0008-0000-0000-0000D4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33" name="TextBox 5332">
          <a:extLst>
            <a:ext uri="{FF2B5EF4-FFF2-40B4-BE49-F238E27FC236}">
              <a16:creationId xmlns:a16="http://schemas.microsoft.com/office/drawing/2014/main" id="{00000000-0008-0000-0000-0000D5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34" name="TextBox 5333">
          <a:extLst>
            <a:ext uri="{FF2B5EF4-FFF2-40B4-BE49-F238E27FC236}">
              <a16:creationId xmlns:a16="http://schemas.microsoft.com/office/drawing/2014/main" id="{00000000-0008-0000-0000-0000D6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35" name="TextBox 5334">
          <a:extLst>
            <a:ext uri="{FF2B5EF4-FFF2-40B4-BE49-F238E27FC236}">
              <a16:creationId xmlns:a16="http://schemas.microsoft.com/office/drawing/2014/main" id="{00000000-0008-0000-0000-0000D7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36" name="TextBox 5335">
          <a:extLst>
            <a:ext uri="{FF2B5EF4-FFF2-40B4-BE49-F238E27FC236}">
              <a16:creationId xmlns:a16="http://schemas.microsoft.com/office/drawing/2014/main" id="{00000000-0008-0000-0000-0000D8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37" name="TextBox 5336">
          <a:extLst>
            <a:ext uri="{FF2B5EF4-FFF2-40B4-BE49-F238E27FC236}">
              <a16:creationId xmlns:a16="http://schemas.microsoft.com/office/drawing/2014/main" id="{00000000-0008-0000-0000-0000D9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38" name="TextBox 5337">
          <a:extLst>
            <a:ext uri="{FF2B5EF4-FFF2-40B4-BE49-F238E27FC236}">
              <a16:creationId xmlns:a16="http://schemas.microsoft.com/office/drawing/2014/main" id="{00000000-0008-0000-0000-0000DA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39" name="TextBox 5338">
          <a:extLst>
            <a:ext uri="{FF2B5EF4-FFF2-40B4-BE49-F238E27FC236}">
              <a16:creationId xmlns:a16="http://schemas.microsoft.com/office/drawing/2014/main" id="{00000000-0008-0000-0000-0000DB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40" name="TextBox 5339">
          <a:extLst>
            <a:ext uri="{FF2B5EF4-FFF2-40B4-BE49-F238E27FC236}">
              <a16:creationId xmlns:a16="http://schemas.microsoft.com/office/drawing/2014/main" id="{00000000-0008-0000-0000-0000DC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41" name="TextBox 5340">
          <a:extLst>
            <a:ext uri="{FF2B5EF4-FFF2-40B4-BE49-F238E27FC236}">
              <a16:creationId xmlns:a16="http://schemas.microsoft.com/office/drawing/2014/main" id="{00000000-0008-0000-0000-0000DD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42" name="TextBox 5341">
          <a:extLst>
            <a:ext uri="{FF2B5EF4-FFF2-40B4-BE49-F238E27FC236}">
              <a16:creationId xmlns:a16="http://schemas.microsoft.com/office/drawing/2014/main" id="{00000000-0008-0000-0000-0000DE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43" name="TextBox 5342">
          <a:extLst>
            <a:ext uri="{FF2B5EF4-FFF2-40B4-BE49-F238E27FC236}">
              <a16:creationId xmlns:a16="http://schemas.microsoft.com/office/drawing/2014/main" id="{00000000-0008-0000-0000-0000DF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44" name="TextBox 5343">
          <a:extLst>
            <a:ext uri="{FF2B5EF4-FFF2-40B4-BE49-F238E27FC236}">
              <a16:creationId xmlns:a16="http://schemas.microsoft.com/office/drawing/2014/main" id="{00000000-0008-0000-0000-0000E0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45" name="TextBox 5344">
          <a:extLst>
            <a:ext uri="{FF2B5EF4-FFF2-40B4-BE49-F238E27FC236}">
              <a16:creationId xmlns:a16="http://schemas.microsoft.com/office/drawing/2014/main" id="{00000000-0008-0000-0000-0000E1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46" name="TextBox 5345">
          <a:extLst>
            <a:ext uri="{FF2B5EF4-FFF2-40B4-BE49-F238E27FC236}">
              <a16:creationId xmlns:a16="http://schemas.microsoft.com/office/drawing/2014/main" id="{00000000-0008-0000-0000-0000E2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47" name="TextBox 5346">
          <a:extLst>
            <a:ext uri="{FF2B5EF4-FFF2-40B4-BE49-F238E27FC236}">
              <a16:creationId xmlns:a16="http://schemas.microsoft.com/office/drawing/2014/main" id="{00000000-0008-0000-0000-0000E3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48" name="TextBox 5347">
          <a:extLst>
            <a:ext uri="{FF2B5EF4-FFF2-40B4-BE49-F238E27FC236}">
              <a16:creationId xmlns:a16="http://schemas.microsoft.com/office/drawing/2014/main" id="{00000000-0008-0000-0000-0000E4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49" name="TextBox 5348">
          <a:extLst>
            <a:ext uri="{FF2B5EF4-FFF2-40B4-BE49-F238E27FC236}">
              <a16:creationId xmlns:a16="http://schemas.microsoft.com/office/drawing/2014/main" id="{00000000-0008-0000-0000-0000E5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50" name="TextBox 5349">
          <a:extLst>
            <a:ext uri="{FF2B5EF4-FFF2-40B4-BE49-F238E27FC236}">
              <a16:creationId xmlns:a16="http://schemas.microsoft.com/office/drawing/2014/main" id="{00000000-0008-0000-0000-0000E6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351" name="TextBox 5350">
          <a:extLst>
            <a:ext uri="{FF2B5EF4-FFF2-40B4-BE49-F238E27FC236}">
              <a16:creationId xmlns:a16="http://schemas.microsoft.com/office/drawing/2014/main" id="{00000000-0008-0000-0000-0000E714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52" name="TextBox 5351">
          <a:extLst>
            <a:ext uri="{FF2B5EF4-FFF2-40B4-BE49-F238E27FC236}">
              <a16:creationId xmlns:a16="http://schemas.microsoft.com/office/drawing/2014/main" id="{00000000-0008-0000-0000-0000E8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53" name="TextBox 5352">
          <a:extLst>
            <a:ext uri="{FF2B5EF4-FFF2-40B4-BE49-F238E27FC236}">
              <a16:creationId xmlns:a16="http://schemas.microsoft.com/office/drawing/2014/main" id="{00000000-0008-0000-0000-0000E9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54" name="TextBox 5353">
          <a:extLst>
            <a:ext uri="{FF2B5EF4-FFF2-40B4-BE49-F238E27FC236}">
              <a16:creationId xmlns:a16="http://schemas.microsoft.com/office/drawing/2014/main" id="{00000000-0008-0000-0000-0000EA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55" name="TextBox 5354">
          <a:extLst>
            <a:ext uri="{FF2B5EF4-FFF2-40B4-BE49-F238E27FC236}">
              <a16:creationId xmlns:a16="http://schemas.microsoft.com/office/drawing/2014/main" id="{00000000-0008-0000-0000-0000EB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56" name="TextBox 5355">
          <a:extLst>
            <a:ext uri="{FF2B5EF4-FFF2-40B4-BE49-F238E27FC236}">
              <a16:creationId xmlns:a16="http://schemas.microsoft.com/office/drawing/2014/main" id="{00000000-0008-0000-0000-0000EC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57" name="TextBox 5356">
          <a:extLst>
            <a:ext uri="{FF2B5EF4-FFF2-40B4-BE49-F238E27FC236}">
              <a16:creationId xmlns:a16="http://schemas.microsoft.com/office/drawing/2014/main" id="{00000000-0008-0000-0000-0000ED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58" name="TextBox 5357">
          <a:extLst>
            <a:ext uri="{FF2B5EF4-FFF2-40B4-BE49-F238E27FC236}">
              <a16:creationId xmlns:a16="http://schemas.microsoft.com/office/drawing/2014/main" id="{00000000-0008-0000-0000-0000EE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59" name="TextBox 5358">
          <a:extLst>
            <a:ext uri="{FF2B5EF4-FFF2-40B4-BE49-F238E27FC236}">
              <a16:creationId xmlns:a16="http://schemas.microsoft.com/office/drawing/2014/main" id="{00000000-0008-0000-0000-0000EF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60" name="TextBox 5359">
          <a:extLst>
            <a:ext uri="{FF2B5EF4-FFF2-40B4-BE49-F238E27FC236}">
              <a16:creationId xmlns:a16="http://schemas.microsoft.com/office/drawing/2014/main" id="{00000000-0008-0000-0000-0000F0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61" name="TextBox 5360">
          <a:extLst>
            <a:ext uri="{FF2B5EF4-FFF2-40B4-BE49-F238E27FC236}">
              <a16:creationId xmlns:a16="http://schemas.microsoft.com/office/drawing/2014/main" id="{00000000-0008-0000-0000-0000F1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62" name="TextBox 5361">
          <a:extLst>
            <a:ext uri="{FF2B5EF4-FFF2-40B4-BE49-F238E27FC236}">
              <a16:creationId xmlns:a16="http://schemas.microsoft.com/office/drawing/2014/main" id="{00000000-0008-0000-0000-0000F2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63" name="TextBox 5362">
          <a:extLst>
            <a:ext uri="{FF2B5EF4-FFF2-40B4-BE49-F238E27FC236}">
              <a16:creationId xmlns:a16="http://schemas.microsoft.com/office/drawing/2014/main" id="{00000000-0008-0000-0000-0000F3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64" name="TextBox 5363">
          <a:extLst>
            <a:ext uri="{FF2B5EF4-FFF2-40B4-BE49-F238E27FC236}">
              <a16:creationId xmlns:a16="http://schemas.microsoft.com/office/drawing/2014/main" id="{00000000-0008-0000-0000-0000F4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65" name="TextBox 5364">
          <a:extLst>
            <a:ext uri="{FF2B5EF4-FFF2-40B4-BE49-F238E27FC236}">
              <a16:creationId xmlns:a16="http://schemas.microsoft.com/office/drawing/2014/main" id="{00000000-0008-0000-0000-0000F5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66" name="TextBox 5365">
          <a:extLst>
            <a:ext uri="{FF2B5EF4-FFF2-40B4-BE49-F238E27FC236}">
              <a16:creationId xmlns:a16="http://schemas.microsoft.com/office/drawing/2014/main" id="{00000000-0008-0000-0000-0000F6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67" name="TextBox 5366">
          <a:extLst>
            <a:ext uri="{FF2B5EF4-FFF2-40B4-BE49-F238E27FC236}">
              <a16:creationId xmlns:a16="http://schemas.microsoft.com/office/drawing/2014/main" id="{00000000-0008-0000-0000-0000F7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68" name="TextBox 5367">
          <a:extLst>
            <a:ext uri="{FF2B5EF4-FFF2-40B4-BE49-F238E27FC236}">
              <a16:creationId xmlns:a16="http://schemas.microsoft.com/office/drawing/2014/main" id="{00000000-0008-0000-0000-0000F8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69" name="TextBox 5368">
          <a:extLst>
            <a:ext uri="{FF2B5EF4-FFF2-40B4-BE49-F238E27FC236}">
              <a16:creationId xmlns:a16="http://schemas.microsoft.com/office/drawing/2014/main" id="{00000000-0008-0000-0000-0000F9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70" name="TextBox 5369">
          <a:extLst>
            <a:ext uri="{FF2B5EF4-FFF2-40B4-BE49-F238E27FC236}">
              <a16:creationId xmlns:a16="http://schemas.microsoft.com/office/drawing/2014/main" id="{00000000-0008-0000-0000-0000FA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71" name="TextBox 5370">
          <a:extLst>
            <a:ext uri="{FF2B5EF4-FFF2-40B4-BE49-F238E27FC236}">
              <a16:creationId xmlns:a16="http://schemas.microsoft.com/office/drawing/2014/main" id="{00000000-0008-0000-0000-0000FB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72" name="TextBox 5371">
          <a:extLst>
            <a:ext uri="{FF2B5EF4-FFF2-40B4-BE49-F238E27FC236}">
              <a16:creationId xmlns:a16="http://schemas.microsoft.com/office/drawing/2014/main" id="{00000000-0008-0000-0000-0000FC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73" name="TextBox 5372">
          <a:extLst>
            <a:ext uri="{FF2B5EF4-FFF2-40B4-BE49-F238E27FC236}">
              <a16:creationId xmlns:a16="http://schemas.microsoft.com/office/drawing/2014/main" id="{00000000-0008-0000-0000-0000FD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74" name="TextBox 5373">
          <a:extLst>
            <a:ext uri="{FF2B5EF4-FFF2-40B4-BE49-F238E27FC236}">
              <a16:creationId xmlns:a16="http://schemas.microsoft.com/office/drawing/2014/main" id="{00000000-0008-0000-0000-0000FE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75" name="TextBox 5374">
          <a:extLst>
            <a:ext uri="{FF2B5EF4-FFF2-40B4-BE49-F238E27FC236}">
              <a16:creationId xmlns:a16="http://schemas.microsoft.com/office/drawing/2014/main" id="{00000000-0008-0000-0000-0000FF14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76" name="TextBox 5375">
          <a:extLst>
            <a:ext uri="{FF2B5EF4-FFF2-40B4-BE49-F238E27FC236}">
              <a16:creationId xmlns:a16="http://schemas.microsoft.com/office/drawing/2014/main" id="{00000000-0008-0000-0000-000000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77" name="TextBox 5376">
          <a:extLst>
            <a:ext uri="{FF2B5EF4-FFF2-40B4-BE49-F238E27FC236}">
              <a16:creationId xmlns:a16="http://schemas.microsoft.com/office/drawing/2014/main" id="{00000000-0008-0000-0000-000001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78" name="TextBox 5377">
          <a:extLst>
            <a:ext uri="{FF2B5EF4-FFF2-40B4-BE49-F238E27FC236}">
              <a16:creationId xmlns:a16="http://schemas.microsoft.com/office/drawing/2014/main" id="{00000000-0008-0000-0000-000002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79" name="TextBox 5378">
          <a:extLst>
            <a:ext uri="{FF2B5EF4-FFF2-40B4-BE49-F238E27FC236}">
              <a16:creationId xmlns:a16="http://schemas.microsoft.com/office/drawing/2014/main" id="{00000000-0008-0000-0000-000003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80" name="TextBox 5379">
          <a:extLst>
            <a:ext uri="{FF2B5EF4-FFF2-40B4-BE49-F238E27FC236}">
              <a16:creationId xmlns:a16="http://schemas.microsoft.com/office/drawing/2014/main" id="{00000000-0008-0000-0000-000004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81" name="TextBox 5380">
          <a:extLst>
            <a:ext uri="{FF2B5EF4-FFF2-40B4-BE49-F238E27FC236}">
              <a16:creationId xmlns:a16="http://schemas.microsoft.com/office/drawing/2014/main" id="{00000000-0008-0000-0000-000005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82" name="TextBox 5381">
          <a:extLst>
            <a:ext uri="{FF2B5EF4-FFF2-40B4-BE49-F238E27FC236}">
              <a16:creationId xmlns:a16="http://schemas.microsoft.com/office/drawing/2014/main" id="{00000000-0008-0000-0000-000006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83" name="TextBox 5382">
          <a:extLst>
            <a:ext uri="{FF2B5EF4-FFF2-40B4-BE49-F238E27FC236}">
              <a16:creationId xmlns:a16="http://schemas.microsoft.com/office/drawing/2014/main" id="{00000000-0008-0000-0000-000007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84" name="TextBox 5383">
          <a:extLst>
            <a:ext uri="{FF2B5EF4-FFF2-40B4-BE49-F238E27FC236}">
              <a16:creationId xmlns:a16="http://schemas.microsoft.com/office/drawing/2014/main" id="{00000000-0008-0000-0000-000008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85" name="TextBox 5384">
          <a:extLst>
            <a:ext uri="{FF2B5EF4-FFF2-40B4-BE49-F238E27FC236}">
              <a16:creationId xmlns:a16="http://schemas.microsoft.com/office/drawing/2014/main" id="{00000000-0008-0000-0000-000009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86" name="TextBox 5385">
          <a:extLst>
            <a:ext uri="{FF2B5EF4-FFF2-40B4-BE49-F238E27FC236}">
              <a16:creationId xmlns:a16="http://schemas.microsoft.com/office/drawing/2014/main" id="{00000000-0008-0000-0000-00000A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87" name="TextBox 5386">
          <a:extLst>
            <a:ext uri="{FF2B5EF4-FFF2-40B4-BE49-F238E27FC236}">
              <a16:creationId xmlns:a16="http://schemas.microsoft.com/office/drawing/2014/main" id="{00000000-0008-0000-0000-00000B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88" name="TextBox 5387">
          <a:extLst>
            <a:ext uri="{FF2B5EF4-FFF2-40B4-BE49-F238E27FC236}">
              <a16:creationId xmlns:a16="http://schemas.microsoft.com/office/drawing/2014/main" id="{00000000-0008-0000-0000-00000C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89" name="TextBox 5388">
          <a:extLst>
            <a:ext uri="{FF2B5EF4-FFF2-40B4-BE49-F238E27FC236}">
              <a16:creationId xmlns:a16="http://schemas.microsoft.com/office/drawing/2014/main" id="{00000000-0008-0000-0000-00000D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90" name="TextBox 5389">
          <a:extLst>
            <a:ext uri="{FF2B5EF4-FFF2-40B4-BE49-F238E27FC236}">
              <a16:creationId xmlns:a16="http://schemas.microsoft.com/office/drawing/2014/main" id="{00000000-0008-0000-0000-00000E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91" name="TextBox 5390">
          <a:extLst>
            <a:ext uri="{FF2B5EF4-FFF2-40B4-BE49-F238E27FC236}">
              <a16:creationId xmlns:a16="http://schemas.microsoft.com/office/drawing/2014/main" id="{00000000-0008-0000-0000-00000F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92" name="TextBox 5391">
          <a:extLst>
            <a:ext uri="{FF2B5EF4-FFF2-40B4-BE49-F238E27FC236}">
              <a16:creationId xmlns:a16="http://schemas.microsoft.com/office/drawing/2014/main" id="{00000000-0008-0000-0000-000010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93" name="TextBox 5392">
          <a:extLst>
            <a:ext uri="{FF2B5EF4-FFF2-40B4-BE49-F238E27FC236}">
              <a16:creationId xmlns:a16="http://schemas.microsoft.com/office/drawing/2014/main" id="{00000000-0008-0000-0000-000011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94" name="TextBox 5393">
          <a:extLst>
            <a:ext uri="{FF2B5EF4-FFF2-40B4-BE49-F238E27FC236}">
              <a16:creationId xmlns:a16="http://schemas.microsoft.com/office/drawing/2014/main" id="{00000000-0008-0000-0000-000012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95" name="TextBox 5394">
          <a:extLst>
            <a:ext uri="{FF2B5EF4-FFF2-40B4-BE49-F238E27FC236}">
              <a16:creationId xmlns:a16="http://schemas.microsoft.com/office/drawing/2014/main" id="{00000000-0008-0000-0000-000013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96" name="TextBox 5395">
          <a:extLst>
            <a:ext uri="{FF2B5EF4-FFF2-40B4-BE49-F238E27FC236}">
              <a16:creationId xmlns:a16="http://schemas.microsoft.com/office/drawing/2014/main" id="{00000000-0008-0000-0000-000014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97" name="TextBox 5396">
          <a:extLst>
            <a:ext uri="{FF2B5EF4-FFF2-40B4-BE49-F238E27FC236}">
              <a16:creationId xmlns:a16="http://schemas.microsoft.com/office/drawing/2014/main" id="{00000000-0008-0000-0000-000015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98" name="TextBox 5397">
          <a:extLst>
            <a:ext uri="{FF2B5EF4-FFF2-40B4-BE49-F238E27FC236}">
              <a16:creationId xmlns:a16="http://schemas.microsoft.com/office/drawing/2014/main" id="{00000000-0008-0000-0000-000016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399" name="TextBox 5398">
          <a:extLst>
            <a:ext uri="{FF2B5EF4-FFF2-40B4-BE49-F238E27FC236}">
              <a16:creationId xmlns:a16="http://schemas.microsoft.com/office/drawing/2014/main" id="{00000000-0008-0000-0000-000017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00" name="TextBox 5399">
          <a:extLst>
            <a:ext uri="{FF2B5EF4-FFF2-40B4-BE49-F238E27FC236}">
              <a16:creationId xmlns:a16="http://schemas.microsoft.com/office/drawing/2014/main" id="{00000000-0008-0000-0000-000018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01" name="TextBox 5400">
          <a:extLst>
            <a:ext uri="{FF2B5EF4-FFF2-40B4-BE49-F238E27FC236}">
              <a16:creationId xmlns:a16="http://schemas.microsoft.com/office/drawing/2014/main" id="{00000000-0008-0000-0000-000019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02" name="TextBox 5401">
          <a:extLst>
            <a:ext uri="{FF2B5EF4-FFF2-40B4-BE49-F238E27FC236}">
              <a16:creationId xmlns:a16="http://schemas.microsoft.com/office/drawing/2014/main" id="{00000000-0008-0000-0000-00001A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03" name="TextBox 5402">
          <a:extLst>
            <a:ext uri="{FF2B5EF4-FFF2-40B4-BE49-F238E27FC236}">
              <a16:creationId xmlns:a16="http://schemas.microsoft.com/office/drawing/2014/main" id="{00000000-0008-0000-0000-00001B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04" name="TextBox 5403">
          <a:extLst>
            <a:ext uri="{FF2B5EF4-FFF2-40B4-BE49-F238E27FC236}">
              <a16:creationId xmlns:a16="http://schemas.microsoft.com/office/drawing/2014/main" id="{00000000-0008-0000-0000-00001C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05" name="TextBox 5404">
          <a:extLst>
            <a:ext uri="{FF2B5EF4-FFF2-40B4-BE49-F238E27FC236}">
              <a16:creationId xmlns:a16="http://schemas.microsoft.com/office/drawing/2014/main" id="{00000000-0008-0000-0000-00001D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06" name="TextBox 5405">
          <a:extLst>
            <a:ext uri="{FF2B5EF4-FFF2-40B4-BE49-F238E27FC236}">
              <a16:creationId xmlns:a16="http://schemas.microsoft.com/office/drawing/2014/main" id="{00000000-0008-0000-0000-00001E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07" name="TextBox 5406">
          <a:extLst>
            <a:ext uri="{FF2B5EF4-FFF2-40B4-BE49-F238E27FC236}">
              <a16:creationId xmlns:a16="http://schemas.microsoft.com/office/drawing/2014/main" id="{00000000-0008-0000-0000-00001F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08" name="TextBox 5407">
          <a:extLst>
            <a:ext uri="{FF2B5EF4-FFF2-40B4-BE49-F238E27FC236}">
              <a16:creationId xmlns:a16="http://schemas.microsoft.com/office/drawing/2014/main" id="{00000000-0008-0000-0000-000020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09" name="TextBox 5408">
          <a:extLst>
            <a:ext uri="{FF2B5EF4-FFF2-40B4-BE49-F238E27FC236}">
              <a16:creationId xmlns:a16="http://schemas.microsoft.com/office/drawing/2014/main" id="{00000000-0008-0000-0000-000021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10" name="TextBox 5409">
          <a:extLst>
            <a:ext uri="{FF2B5EF4-FFF2-40B4-BE49-F238E27FC236}">
              <a16:creationId xmlns:a16="http://schemas.microsoft.com/office/drawing/2014/main" id="{00000000-0008-0000-0000-000022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11" name="TextBox 5410">
          <a:extLst>
            <a:ext uri="{FF2B5EF4-FFF2-40B4-BE49-F238E27FC236}">
              <a16:creationId xmlns:a16="http://schemas.microsoft.com/office/drawing/2014/main" id="{00000000-0008-0000-0000-000023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12" name="TextBox 5411">
          <a:extLst>
            <a:ext uri="{FF2B5EF4-FFF2-40B4-BE49-F238E27FC236}">
              <a16:creationId xmlns:a16="http://schemas.microsoft.com/office/drawing/2014/main" id="{00000000-0008-0000-0000-000024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13" name="TextBox 5412">
          <a:extLst>
            <a:ext uri="{FF2B5EF4-FFF2-40B4-BE49-F238E27FC236}">
              <a16:creationId xmlns:a16="http://schemas.microsoft.com/office/drawing/2014/main" id="{00000000-0008-0000-0000-000025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14" name="TextBox 5413">
          <a:extLst>
            <a:ext uri="{FF2B5EF4-FFF2-40B4-BE49-F238E27FC236}">
              <a16:creationId xmlns:a16="http://schemas.microsoft.com/office/drawing/2014/main" id="{00000000-0008-0000-0000-000026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15" name="TextBox 5414">
          <a:extLst>
            <a:ext uri="{FF2B5EF4-FFF2-40B4-BE49-F238E27FC236}">
              <a16:creationId xmlns:a16="http://schemas.microsoft.com/office/drawing/2014/main" id="{00000000-0008-0000-0000-000027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16" name="TextBox 5415">
          <a:extLst>
            <a:ext uri="{FF2B5EF4-FFF2-40B4-BE49-F238E27FC236}">
              <a16:creationId xmlns:a16="http://schemas.microsoft.com/office/drawing/2014/main" id="{00000000-0008-0000-0000-000028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17" name="TextBox 5416">
          <a:extLst>
            <a:ext uri="{FF2B5EF4-FFF2-40B4-BE49-F238E27FC236}">
              <a16:creationId xmlns:a16="http://schemas.microsoft.com/office/drawing/2014/main" id="{00000000-0008-0000-0000-000029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18" name="TextBox 5417">
          <a:extLst>
            <a:ext uri="{FF2B5EF4-FFF2-40B4-BE49-F238E27FC236}">
              <a16:creationId xmlns:a16="http://schemas.microsoft.com/office/drawing/2014/main" id="{00000000-0008-0000-0000-00002A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19" name="TextBox 5418">
          <a:extLst>
            <a:ext uri="{FF2B5EF4-FFF2-40B4-BE49-F238E27FC236}">
              <a16:creationId xmlns:a16="http://schemas.microsoft.com/office/drawing/2014/main" id="{00000000-0008-0000-0000-00002B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20" name="TextBox 5419">
          <a:extLst>
            <a:ext uri="{FF2B5EF4-FFF2-40B4-BE49-F238E27FC236}">
              <a16:creationId xmlns:a16="http://schemas.microsoft.com/office/drawing/2014/main" id="{00000000-0008-0000-0000-00002C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21" name="TextBox 5420">
          <a:extLst>
            <a:ext uri="{FF2B5EF4-FFF2-40B4-BE49-F238E27FC236}">
              <a16:creationId xmlns:a16="http://schemas.microsoft.com/office/drawing/2014/main" id="{00000000-0008-0000-0000-00002D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22" name="TextBox 5421">
          <a:extLst>
            <a:ext uri="{FF2B5EF4-FFF2-40B4-BE49-F238E27FC236}">
              <a16:creationId xmlns:a16="http://schemas.microsoft.com/office/drawing/2014/main" id="{00000000-0008-0000-0000-00002E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23" name="TextBox 5422">
          <a:extLst>
            <a:ext uri="{FF2B5EF4-FFF2-40B4-BE49-F238E27FC236}">
              <a16:creationId xmlns:a16="http://schemas.microsoft.com/office/drawing/2014/main" id="{00000000-0008-0000-0000-00002F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24" name="TextBox 5423">
          <a:extLst>
            <a:ext uri="{FF2B5EF4-FFF2-40B4-BE49-F238E27FC236}">
              <a16:creationId xmlns:a16="http://schemas.microsoft.com/office/drawing/2014/main" id="{00000000-0008-0000-0000-000030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25" name="TextBox 5424">
          <a:extLst>
            <a:ext uri="{FF2B5EF4-FFF2-40B4-BE49-F238E27FC236}">
              <a16:creationId xmlns:a16="http://schemas.microsoft.com/office/drawing/2014/main" id="{00000000-0008-0000-0000-000031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26" name="TextBox 5425">
          <a:extLst>
            <a:ext uri="{FF2B5EF4-FFF2-40B4-BE49-F238E27FC236}">
              <a16:creationId xmlns:a16="http://schemas.microsoft.com/office/drawing/2014/main" id="{00000000-0008-0000-0000-000032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27" name="TextBox 5426">
          <a:extLst>
            <a:ext uri="{FF2B5EF4-FFF2-40B4-BE49-F238E27FC236}">
              <a16:creationId xmlns:a16="http://schemas.microsoft.com/office/drawing/2014/main" id="{00000000-0008-0000-0000-000033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28" name="TextBox 5427">
          <a:extLst>
            <a:ext uri="{FF2B5EF4-FFF2-40B4-BE49-F238E27FC236}">
              <a16:creationId xmlns:a16="http://schemas.microsoft.com/office/drawing/2014/main" id="{00000000-0008-0000-0000-000034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29" name="TextBox 5428">
          <a:extLst>
            <a:ext uri="{FF2B5EF4-FFF2-40B4-BE49-F238E27FC236}">
              <a16:creationId xmlns:a16="http://schemas.microsoft.com/office/drawing/2014/main" id="{00000000-0008-0000-0000-000035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30" name="TextBox 5429">
          <a:extLst>
            <a:ext uri="{FF2B5EF4-FFF2-40B4-BE49-F238E27FC236}">
              <a16:creationId xmlns:a16="http://schemas.microsoft.com/office/drawing/2014/main" id="{00000000-0008-0000-0000-000036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31" name="TextBox 5430">
          <a:extLst>
            <a:ext uri="{FF2B5EF4-FFF2-40B4-BE49-F238E27FC236}">
              <a16:creationId xmlns:a16="http://schemas.microsoft.com/office/drawing/2014/main" id="{00000000-0008-0000-0000-000037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32" name="TextBox 5431">
          <a:extLst>
            <a:ext uri="{FF2B5EF4-FFF2-40B4-BE49-F238E27FC236}">
              <a16:creationId xmlns:a16="http://schemas.microsoft.com/office/drawing/2014/main" id="{00000000-0008-0000-0000-000038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33" name="TextBox 5432">
          <a:extLst>
            <a:ext uri="{FF2B5EF4-FFF2-40B4-BE49-F238E27FC236}">
              <a16:creationId xmlns:a16="http://schemas.microsoft.com/office/drawing/2014/main" id="{00000000-0008-0000-0000-000039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434" name="TextBox 5433">
          <a:extLst>
            <a:ext uri="{FF2B5EF4-FFF2-40B4-BE49-F238E27FC236}">
              <a16:creationId xmlns:a16="http://schemas.microsoft.com/office/drawing/2014/main" id="{00000000-0008-0000-0000-00003A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435" name="TextBox 5434">
          <a:extLst>
            <a:ext uri="{FF2B5EF4-FFF2-40B4-BE49-F238E27FC236}">
              <a16:creationId xmlns:a16="http://schemas.microsoft.com/office/drawing/2014/main" id="{00000000-0008-0000-0000-00003B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436" name="TextBox 5435">
          <a:extLst>
            <a:ext uri="{FF2B5EF4-FFF2-40B4-BE49-F238E27FC236}">
              <a16:creationId xmlns:a16="http://schemas.microsoft.com/office/drawing/2014/main" id="{00000000-0008-0000-0000-00003C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437" name="TextBox 5436">
          <a:extLst>
            <a:ext uri="{FF2B5EF4-FFF2-40B4-BE49-F238E27FC236}">
              <a16:creationId xmlns:a16="http://schemas.microsoft.com/office/drawing/2014/main" id="{00000000-0008-0000-0000-00003D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438" name="TextBox 5437">
          <a:extLst>
            <a:ext uri="{FF2B5EF4-FFF2-40B4-BE49-F238E27FC236}">
              <a16:creationId xmlns:a16="http://schemas.microsoft.com/office/drawing/2014/main" id="{00000000-0008-0000-0000-00003E15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439" name="TextBox 5438">
          <a:extLst>
            <a:ext uri="{FF2B5EF4-FFF2-40B4-BE49-F238E27FC236}">
              <a16:creationId xmlns:a16="http://schemas.microsoft.com/office/drawing/2014/main" id="{00000000-0008-0000-0000-00003F15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440" name="TextBox 5439">
          <a:extLst>
            <a:ext uri="{FF2B5EF4-FFF2-40B4-BE49-F238E27FC236}">
              <a16:creationId xmlns:a16="http://schemas.microsoft.com/office/drawing/2014/main" id="{00000000-0008-0000-0000-00004015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441" name="TextBox 5440">
          <a:extLst>
            <a:ext uri="{FF2B5EF4-FFF2-40B4-BE49-F238E27FC236}">
              <a16:creationId xmlns:a16="http://schemas.microsoft.com/office/drawing/2014/main" id="{00000000-0008-0000-0000-00004115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442" name="TextBox 5441">
          <a:extLst>
            <a:ext uri="{FF2B5EF4-FFF2-40B4-BE49-F238E27FC236}">
              <a16:creationId xmlns:a16="http://schemas.microsoft.com/office/drawing/2014/main" id="{00000000-0008-0000-0000-00004215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443" name="TextBox 5442">
          <a:extLst>
            <a:ext uri="{FF2B5EF4-FFF2-40B4-BE49-F238E27FC236}">
              <a16:creationId xmlns:a16="http://schemas.microsoft.com/office/drawing/2014/main" id="{00000000-0008-0000-0000-00004315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444" name="TextBox 5443">
          <a:extLst>
            <a:ext uri="{FF2B5EF4-FFF2-40B4-BE49-F238E27FC236}">
              <a16:creationId xmlns:a16="http://schemas.microsoft.com/office/drawing/2014/main" id="{00000000-0008-0000-0000-00004415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445" name="TextBox 5444">
          <a:extLst>
            <a:ext uri="{FF2B5EF4-FFF2-40B4-BE49-F238E27FC236}">
              <a16:creationId xmlns:a16="http://schemas.microsoft.com/office/drawing/2014/main" id="{00000000-0008-0000-0000-00004515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446" name="TextBox 5445">
          <a:extLst>
            <a:ext uri="{FF2B5EF4-FFF2-40B4-BE49-F238E27FC236}">
              <a16:creationId xmlns:a16="http://schemas.microsoft.com/office/drawing/2014/main" id="{00000000-0008-0000-0000-000046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447" name="TextBox 5446">
          <a:extLst>
            <a:ext uri="{FF2B5EF4-FFF2-40B4-BE49-F238E27FC236}">
              <a16:creationId xmlns:a16="http://schemas.microsoft.com/office/drawing/2014/main" id="{00000000-0008-0000-0000-000047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448" name="TextBox 5447">
          <a:extLst>
            <a:ext uri="{FF2B5EF4-FFF2-40B4-BE49-F238E27FC236}">
              <a16:creationId xmlns:a16="http://schemas.microsoft.com/office/drawing/2014/main" id="{00000000-0008-0000-0000-000048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449" name="TextBox 5448">
          <a:extLst>
            <a:ext uri="{FF2B5EF4-FFF2-40B4-BE49-F238E27FC236}">
              <a16:creationId xmlns:a16="http://schemas.microsoft.com/office/drawing/2014/main" id="{00000000-0008-0000-0000-000049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50" name="TextBox 5449">
          <a:extLst>
            <a:ext uri="{FF2B5EF4-FFF2-40B4-BE49-F238E27FC236}">
              <a16:creationId xmlns:a16="http://schemas.microsoft.com/office/drawing/2014/main" id="{00000000-0008-0000-0000-00004A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51" name="TextBox 5450">
          <a:extLst>
            <a:ext uri="{FF2B5EF4-FFF2-40B4-BE49-F238E27FC236}">
              <a16:creationId xmlns:a16="http://schemas.microsoft.com/office/drawing/2014/main" id="{00000000-0008-0000-0000-00004B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52" name="TextBox 5451">
          <a:extLst>
            <a:ext uri="{FF2B5EF4-FFF2-40B4-BE49-F238E27FC236}">
              <a16:creationId xmlns:a16="http://schemas.microsoft.com/office/drawing/2014/main" id="{00000000-0008-0000-0000-00004C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53" name="TextBox 5452">
          <a:extLst>
            <a:ext uri="{FF2B5EF4-FFF2-40B4-BE49-F238E27FC236}">
              <a16:creationId xmlns:a16="http://schemas.microsoft.com/office/drawing/2014/main" id="{00000000-0008-0000-0000-00004D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54" name="TextBox 5453">
          <a:extLst>
            <a:ext uri="{FF2B5EF4-FFF2-40B4-BE49-F238E27FC236}">
              <a16:creationId xmlns:a16="http://schemas.microsoft.com/office/drawing/2014/main" id="{00000000-0008-0000-0000-00004E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55" name="TextBox 5454">
          <a:extLst>
            <a:ext uri="{FF2B5EF4-FFF2-40B4-BE49-F238E27FC236}">
              <a16:creationId xmlns:a16="http://schemas.microsoft.com/office/drawing/2014/main" id="{00000000-0008-0000-0000-00004F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56" name="TextBox 5455">
          <a:extLst>
            <a:ext uri="{FF2B5EF4-FFF2-40B4-BE49-F238E27FC236}">
              <a16:creationId xmlns:a16="http://schemas.microsoft.com/office/drawing/2014/main" id="{00000000-0008-0000-0000-000050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57" name="TextBox 5456">
          <a:extLst>
            <a:ext uri="{FF2B5EF4-FFF2-40B4-BE49-F238E27FC236}">
              <a16:creationId xmlns:a16="http://schemas.microsoft.com/office/drawing/2014/main" id="{00000000-0008-0000-0000-000051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58" name="TextBox 5457">
          <a:extLst>
            <a:ext uri="{FF2B5EF4-FFF2-40B4-BE49-F238E27FC236}">
              <a16:creationId xmlns:a16="http://schemas.microsoft.com/office/drawing/2014/main" id="{00000000-0008-0000-0000-000052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59" name="TextBox 5458">
          <a:extLst>
            <a:ext uri="{FF2B5EF4-FFF2-40B4-BE49-F238E27FC236}">
              <a16:creationId xmlns:a16="http://schemas.microsoft.com/office/drawing/2014/main" id="{00000000-0008-0000-0000-000053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60" name="TextBox 5459">
          <a:extLst>
            <a:ext uri="{FF2B5EF4-FFF2-40B4-BE49-F238E27FC236}">
              <a16:creationId xmlns:a16="http://schemas.microsoft.com/office/drawing/2014/main" id="{00000000-0008-0000-0000-000054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61" name="TextBox 5460">
          <a:extLst>
            <a:ext uri="{FF2B5EF4-FFF2-40B4-BE49-F238E27FC236}">
              <a16:creationId xmlns:a16="http://schemas.microsoft.com/office/drawing/2014/main" id="{00000000-0008-0000-0000-000055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62" name="TextBox 5461">
          <a:extLst>
            <a:ext uri="{FF2B5EF4-FFF2-40B4-BE49-F238E27FC236}">
              <a16:creationId xmlns:a16="http://schemas.microsoft.com/office/drawing/2014/main" id="{00000000-0008-0000-0000-000056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63" name="TextBox 5462">
          <a:extLst>
            <a:ext uri="{FF2B5EF4-FFF2-40B4-BE49-F238E27FC236}">
              <a16:creationId xmlns:a16="http://schemas.microsoft.com/office/drawing/2014/main" id="{00000000-0008-0000-0000-000057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64" name="TextBox 5463">
          <a:extLst>
            <a:ext uri="{FF2B5EF4-FFF2-40B4-BE49-F238E27FC236}">
              <a16:creationId xmlns:a16="http://schemas.microsoft.com/office/drawing/2014/main" id="{00000000-0008-0000-0000-000058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65" name="TextBox 5464">
          <a:extLst>
            <a:ext uri="{FF2B5EF4-FFF2-40B4-BE49-F238E27FC236}">
              <a16:creationId xmlns:a16="http://schemas.microsoft.com/office/drawing/2014/main" id="{00000000-0008-0000-0000-000059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66" name="TextBox 5465">
          <a:extLst>
            <a:ext uri="{FF2B5EF4-FFF2-40B4-BE49-F238E27FC236}">
              <a16:creationId xmlns:a16="http://schemas.microsoft.com/office/drawing/2014/main" id="{00000000-0008-0000-0000-00005A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67" name="TextBox 5466">
          <a:extLst>
            <a:ext uri="{FF2B5EF4-FFF2-40B4-BE49-F238E27FC236}">
              <a16:creationId xmlns:a16="http://schemas.microsoft.com/office/drawing/2014/main" id="{00000000-0008-0000-0000-00005B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68" name="TextBox 5467">
          <a:extLst>
            <a:ext uri="{FF2B5EF4-FFF2-40B4-BE49-F238E27FC236}">
              <a16:creationId xmlns:a16="http://schemas.microsoft.com/office/drawing/2014/main" id="{00000000-0008-0000-0000-00005C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469" name="TextBox 5468">
          <a:extLst>
            <a:ext uri="{FF2B5EF4-FFF2-40B4-BE49-F238E27FC236}">
              <a16:creationId xmlns:a16="http://schemas.microsoft.com/office/drawing/2014/main" id="{00000000-0008-0000-0000-00005D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470" name="TextBox 5469">
          <a:extLst>
            <a:ext uri="{FF2B5EF4-FFF2-40B4-BE49-F238E27FC236}">
              <a16:creationId xmlns:a16="http://schemas.microsoft.com/office/drawing/2014/main" id="{00000000-0008-0000-0000-00005E15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471" name="TextBox 5470">
          <a:extLst>
            <a:ext uri="{FF2B5EF4-FFF2-40B4-BE49-F238E27FC236}">
              <a16:creationId xmlns:a16="http://schemas.microsoft.com/office/drawing/2014/main" id="{00000000-0008-0000-0000-00005F15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472" name="TextBox 5471">
          <a:extLst>
            <a:ext uri="{FF2B5EF4-FFF2-40B4-BE49-F238E27FC236}">
              <a16:creationId xmlns:a16="http://schemas.microsoft.com/office/drawing/2014/main" id="{00000000-0008-0000-0000-00006015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5473" name="TextBox 5472">
          <a:extLst>
            <a:ext uri="{FF2B5EF4-FFF2-40B4-BE49-F238E27FC236}">
              <a16:creationId xmlns:a16="http://schemas.microsoft.com/office/drawing/2014/main" id="{00000000-0008-0000-0000-00006115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474" name="TextBox 5473">
          <a:extLst>
            <a:ext uri="{FF2B5EF4-FFF2-40B4-BE49-F238E27FC236}">
              <a16:creationId xmlns:a16="http://schemas.microsoft.com/office/drawing/2014/main" id="{00000000-0008-0000-0000-000062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475" name="TextBox 5474">
          <a:extLst>
            <a:ext uri="{FF2B5EF4-FFF2-40B4-BE49-F238E27FC236}">
              <a16:creationId xmlns:a16="http://schemas.microsoft.com/office/drawing/2014/main" id="{00000000-0008-0000-0000-000063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476" name="TextBox 5475">
          <a:extLst>
            <a:ext uri="{FF2B5EF4-FFF2-40B4-BE49-F238E27FC236}">
              <a16:creationId xmlns:a16="http://schemas.microsoft.com/office/drawing/2014/main" id="{00000000-0008-0000-0000-000064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477" name="TextBox 5476">
          <a:extLst>
            <a:ext uri="{FF2B5EF4-FFF2-40B4-BE49-F238E27FC236}">
              <a16:creationId xmlns:a16="http://schemas.microsoft.com/office/drawing/2014/main" id="{00000000-0008-0000-0000-000065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78" name="TextBox 5477">
          <a:extLst>
            <a:ext uri="{FF2B5EF4-FFF2-40B4-BE49-F238E27FC236}">
              <a16:creationId xmlns:a16="http://schemas.microsoft.com/office/drawing/2014/main" id="{00000000-0008-0000-0000-000066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79" name="TextBox 5478">
          <a:extLst>
            <a:ext uri="{FF2B5EF4-FFF2-40B4-BE49-F238E27FC236}">
              <a16:creationId xmlns:a16="http://schemas.microsoft.com/office/drawing/2014/main" id="{00000000-0008-0000-0000-000067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80" name="TextBox 5479">
          <a:extLst>
            <a:ext uri="{FF2B5EF4-FFF2-40B4-BE49-F238E27FC236}">
              <a16:creationId xmlns:a16="http://schemas.microsoft.com/office/drawing/2014/main" id="{00000000-0008-0000-0000-000068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81" name="TextBox 5480">
          <a:extLst>
            <a:ext uri="{FF2B5EF4-FFF2-40B4-BE49-F238E27FC236}">
              <a16:creationId xmlns:a16="http://schemas.microsoft.com/office/drawing/2014/main" id="{00000000-0008-0000-0000-000069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82" name="TextBox 5481">
          <a:extLst>
            <a:ext uri="{FF2B5EF4-FFF2-40B4-BE49-F238E27FC236}">
              <a16:creationId xmlns:a16="http://schemas.microsoft.com/office/drawing/2014/main" id="{00000000-0008-0000-0000-00006A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83" name="TextBox 5482">
          <a:extLst>
            <a:ext uri="{FF2B5EF4-FFF2-40B4-BE49-F238E27FC236}">
              <a16:creationId xmlns:a16="http://schemas.microsoft.com/office/drawing/2014/main" id="{00000000-0008-0000-0000-00006B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84" name="TextBox 5483">
          <a:extLst>
            <a:ext uri="{FF2B5EF4-FFF2-40B4-BE49-F238E27FC236}">
              <a16:creationId xmlns:a16="http://schemas.microsoft.com/office/drawing/2014/main" id="{00000000-0008-0000-0000-00006C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85" name="TextBox 5484">
          <a:extLst>
            <a:ext uri="{FF2B5EF4-FFF2-40B4-BE49-F238E27FC236}">
              <a16:creationId xmlns:a16="http://schemas.microsoft.com/office/drawing/2014/main" id="{00000000-0008-0000-0000-00006D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86" name="TextBox 5485">
          <a:extLst>
            <a:ext uri="{FF2B5EF4-FFF2-40B4-BE49-F238E27FC236}">
              <a16:creationId xmlns:a16="http://schemas.microsoft.com/office/drawing/2014/main" id="{00000000-0008-0000-0000-00006E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87" name="TextBox 5486">
          <a:extLst>
            <a:ext uri="{FF2B5EF4-FFF2-40B4-BE49-F238E27FC236}">
              <a16:creationId xmlns:a16="http://schemas.microsoft.com/office/drawing/2014/main" id="{00000000-0008-0000-0000-00006F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88" name="TextBox 5487">
          <a:extLst>
            <a:ext uri="{FF2B5EF4-FFF2-40B4-BE49-F238E27FC236}">
              <a16:creationId xmlns:a16="http://schemas.microsoft.com/office/drawing/2014/main" id="{00000000-0008-0000-0000-000070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89" name="TextBox 5488">
          <a:extLst>
            <a:ext uri="{FF2B5EF4-FFF2-40B4-BE49-F238E27FC236}">
              <a16:creationId xmlns:a16="http://schemas.microsoft.com/office/drawing/2014/main" id="{00000000-0008-0000-0000-000071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90" name="TextBox 5489">
          <a:extLst>
            <a:ext uri="{FF2B5EF4-FFF2-40B4-BE49-F238E27FC236}">
              <a16:creationId xmlns:a16="http://schemas.microsoft.com/office/drawing/2014/main" id="{00000000-0008-0000-0000-000072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91" name="TextBox 5490">
          <a:extLst>
            <a:ext uri="{FF2B5EF4-FFF2-40B4-BE49-F238E27FC236}">
              <a16:creationId xmlns:a16="http://schemas.microsoft.com/office/drawing/2014/main" id="{00000000-0008-0000-0000-000073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92" name="TextBox 5491">
          <a:extLst>
            <a:ext uri="{FF2B5EF4-FFF2-40B4-BE49-F238E27FC236}">
              <a16:creationId xmlns:a16="http://schemas.microsoft.com/office/drawing/2014/main" id="{00000000-0008-0000-0000-000074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93" name="TextBox 5492">
          <a:extLst>
            <a:ext uri="{FF2B5EF4-FFF2-40B4-BE49-F238E27FC236}">
              <a16:creationId xmlns:a16="http://schemas.microsoft.com/office/drawing/2014/main" id="{00000000-0008-0000-0000-000075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94" name="TextBox 5493">
          <a:extLst>
            <a:ext uri="{FF2B5EF4-FFF2-40B4-BE49-F238E27FC236}">
              <a16:creationId xmlns:a16="http://schemas.microsoft.com/office/drawing/2014/main" id="{00000000-0008-0000-0000-000076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95" name="TextBox 5494">
          <a:extLst>
            <a:ext uri="{FF2B5EF4-FFF2-40B4-BE49-F238E27FC236}">
              <a16:creationId xmlns:a16="http://schemas.microsoft.com/office/drawing/2014/main" id="{00000000-0008-0000-0000-000077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96" name="TextBox 5495">
          <a:extLst>
            <a:ext uri="{FF2B5EF4-FFF2-40B4-BE49-F238E27FC236}">
              <a16:creationId xmlns:a16="http://schemas.microsoft.com/office/drawing/2014/main" id="{00000000-0008-0000-0000-000078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97" name="TextBox 5496">
          <a:extLst>
            <a:ext uri="{FF2B5EF4-FFF2-40B4-BE49-F238E27FC236}">
              <a16:creationId xmlns:a16="http://schemas.microsoft.com/office/drawing/2014/main" id="{00000000-0008-0000-0000-000079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98" name="TextBox 5497">
          <a:extLst>
            <a:ext uri="{FF2B5EF4-FFF2-40B4-BE49-F238E27FC236}">
              <a16:creationId xmlns:a16="http://schemas.microsoft.com/office/drawing/2014/main" id="{00000000-0008-0000-0000-00007A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499" name="TextBox 5498">
          <a:extLst>
            <a:ext uri="{FF2B5EF4-FFF2-40B4-BE49-F238E27FC236}">
              <a16:creationId xmlns:a16="http://schemas.microsoft.com/office/drawing/2014/main" id="{00000000-0008-0000-0000-00007B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00" name="TextBox 5499">
          <a:extLst>
            <a:ext uri="{FF2B5EF4-FFF2-40B4-BE49-F238E27FC236}">
              <a16:creationId xmlns:a16="http://schemas.microsoft.com/office/drawing/2014/main" id="{00000000-0008-0000-0000-00007C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01" name="TextBox 5500">
          <a:extLst>
            <a:ext uri="{FF2B5EF4-FFF2-40B4-BE49-F238E27FC236}">
              <a16:creationId xmlns:a16="http://schemas.microsoft.com/office/drawing/2014/main" id="{00000000-0008-0000-0000-00007D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502" name="TextBox 5501">
          <a:extLst>
            <a:ext uri="{FF2B5EF4-FFF2-40B4-BE49-F238E27FC236}">
              <a16:creationId xmlns:a16="http://schemas.microsoft.com/office/drawing/2014/main" id="{00000000-0008-0000-0000-00007E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503" name="TextBox 5502">
          <a:extLst>
            <a:ext uri="{FF2B5EF4-FFF2-40B4-BE49-F238E27FC236}">
              <a16:creationId xmlns:a16="http://schemas.microsoft.com/office/drawing/2014/main" id="{00000000-0008-0000-0000-00007F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504" name="TextBox 5503">
          <a:extLst>
            <a:ext uri="{FF2B5EF4-FFF2-40B4-BE49-F238E27FC236}">
              <a16:creationId xmlns:a16="http://schemas.microsoft.com/office/drawing/2014/main" id="{00000000-0008-0000-0000-000080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505" name="TextBox 5504">
          <a:extLst>
            <a:ext uri="{FF2B5EF4-FFF2-40B4-BE49-F238E27FC236}">
              <a16:creationId xmlns:a16="http://schemas.microsoft.com/office/drawing/2014/main" id="{00000000-0008-0000-0000-000081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06" name="TextBox 5505">
          <a:extLst>
            <a:ext uri="{FF2B5EF4-FFF2-40B4-BE49-F238E27FC236}">
              <a16:creationId xmlns:a16="http://schemas.microsoft.com/office/drawing/2014/main" id="{00000000-0008-0000-0000-000082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07" name="TextBox 5506">
          <a:extLst>
            <a:ext uri="{FF2B5EF4-FFF2-40B4-BE49-F238E27FC236}">
              <a16:creationId xmlns:a16="http://schemas.microsoft.com/office/drawing/2014/main" id="{00000000-0008-0000-0000-000083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08" name="TextBox 5507">
          <a:extLst>
            <a:ext uri="{FF2B5EF4-FFF2-40B4-BE49-F238E27FC236}">
              <a16:creationId xmlns:a16="http://schemas.microsoft.com/office/drawing/2014/main" id="{00000000-0008-0000-0000-000084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09" name="TextBox 5508">
          <a:extLst>
            <a:ext uri="{FF2B5EF4-FFF2-40B4-BE49-F238E27FC236}">
              <a16:creationId xmlns:a16="http://schemas.microsoft.com/office/drawing/2014/main" id="{00000000-0008-0000-0000-000085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10" name="TextBox 5509">
          <a:extLst>
            <a:ext uri="{FF2B5EF4-FFF2-40B4-BE49-F238E27FC236}">
              <a16:creationId xmlns:a16="http://schemas.microsoft.com/office/drawing/2014/main" id="{00000000-0008-0000-0000-000086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11" name="TextBox 5510">
          <a:extLst>
            <a:ext uri="{FF2B5EF4-FFF2-40B4-BE49-F238E27FC236}">
              <a16:creationId xmlns:a16="http://schemas.microsoft.com/office/drawing/2014/main" id="{00000000-0008-0000-0000-000087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12" name="TextBox 5511">
          <a:extLst>
            <a:ext uri="{FF2B5EF4-FFF2-40B4-BE49-F238E27FC236}">
              <a16:creationId xmlns:a16="http://schemas.microsoft.com/office/drawing/2014/main" id="{00000000-0008-0000-0000-000088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13" name="TextBox 5512">
          <a:extLst>
            <a:ext uri="{FF2B5EF4-FFF2-40B4-BE49-F238E27FC236}">
              <a16:creationId xmlns:a16="http://schemas.microsoft.com/office/drawing/2014/main" id="{00000000-0008-0000-0000-000089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514" name="TextBox 5513">
          <a:extLst>
            <a:ext uri="{FF2B5EF4-FFF2-40B4-BE49-F238E27FC236}">
              <a16:creationId xmlns:a16="http://schemas.microsoft.com/office/drawing/2014/main" id="{00000000-0008-0000-0000-00008A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515" name="TextBox 5514">
          <a:extLst>
            <a:ext uri="{FF2B5EF4-FFF2-40B4-BE49-F238E27FC236}">
              <a16:creationId xmlns:a16="http://schemas.microsoft.com/office/drawing/2014/main" id="{00000000-0008-0000-0000-00008B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516" name="TextBox 5515">
          <a:extLst>
            <a:ext uri="{FF2B5EF4-FFF2-40B4-BE49-F238E27FC236}">
              <a16:creationId xmlns:a16="http://schemas.microsoft.com/office/drawing/2014/main" id="{00000000-0008-0000-0000-00008C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517" name="TextBox 5516">
          <a:extLst>
            <a:ext uri="{FF2B5EF4-FFF2-40B4-BE49-F238E27FC236}">
              <a16:creationId xmlns:a16="http://schemas.microsoft.com/office/drawing/2014/main" id="{00000000-0008-0000-0000-00008D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518" name="TextBox 5517">
          <a:extLst>
            <a:ext uri="{FF2B5EF4-FFF2-40B4-BE49-F238E27FC236}">
              <a16:creationId xmlns:a16="http://schemas.microsoft.com/office/drawing/2014/main" id="{00000000-0008-0000-0000-00008E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519" name="TextBox 5518">
          <a:extLst>
            <a:ext uri="{FF2B5EF4-FFF2-40B4-BE49-F238E27FC236}">
              <a16:creationId xmlns:a16="http://schemas.microsoft.com/office/drawing/2014/main" id="{00000000-0008-0000-0000-00008F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520" name="TextBox 5519">
          <a:extLst>
            <a:ext uri="{FF2B5EF4-FFF2-40B4-BE49-F238E27FC236}">
              <a16:creationId xmlns:a16="http://schemas.microsoft.com/office/drawing/2014/main" id="{00000000-0008-0000-0000-000090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521" name="TextBox 5520">
          <a:extLst>
            <a:ext uri="{FF2B5EF4-FFF2-40B4-BE49-F238E27FC236}">
              <a16:creationId xmlns:a16="http://schemas.microsoft.com/office/drawing/2014/main" id="{00000000-0008-0000-0000-000091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522" name="TextBox 5521">
          <a:extLst>
            <a:ext uri="{FF2B5EF4-FFF2-40B4-BE49-F238E27FC236}">
              <a16:creationId xmlns:a16="http://schemas.microsoft.com/office/drawing/2014/main" id="{00000000-0008-0000-0000-000092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523" name="TextBox 5522">
          <a:extLst>
            <a:ext uri="{FF2B5EF4-FFF2-40B4-BE49-F238E27FC236}">
              <a16:creationId xmlns:a16="http://schemas.microsoft.com/office/drawing/2014/main" id="{00000000-0008-0000-0000-00009315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24" name="TextBox 5523">
          <a:extLst>
            <a:ext uri="{FF2B5EF4-FFF2-40B4-BE49-F238E27FC236}">
              <a16:creationId xmlns:a16="http://schemas.microsoft.com/office/drawing/2014/main" id="{00000000-0008-0000-0000-000094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25" name="TextBox 5524">
          <a:extLst>
            <a:ext uri="{FF2B5EF4-FFF2-40B4-BE49-F238E27FC236}">
              <a16:creationId xmlns:a16="http://schemas.microsoft.com/office/drawing/2014/main" id="{00000000-0008-0000-0000-000095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26" name="TextBox 5525">
          <a:extLst>
            <a:ext uri="{FF2B5EF4-FFF2-40B4-BE49-F238E27FC236}">
              <a16:creationId xmlns:a16="http://schemas.microsoft.com/office/drawing/2014/main" id="{00000000-0008-0000-0000-000096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27" name="TextBox 5526">
          <a:extLst>
            <a:ext uri="{FF2B5EF4-FFF2-40B4-BE49-F238E27FC236}">
              <a16:creationId xmlns:a16="http://schemas.microsoft.com/office/drawing/2014/main" id="{00000000-0008-0000-0000-000097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28" name="TextBox 5527">
          <a:extLst>
            <a:ext uri="{FF2B5EF4-FFF2-40B4-BE49-F238E27FC236}">
              <a16:creationId xmlns:a16="http://schemas.microsoft.com/office/drawing/2014/main" id="{00000000-0008-0000-0000-000098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29" name="TextBox 5528">
          <a:extLst>
            <a:ext uri="{FF2B5EF4-FFF2-40B4-BE49-F238E27FC236}">
              <a16:creationId xmlns:a16="http://schemas.microsoft.com/office/drawing/2014/main" id="{00000000-0008-0000-0000-000099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30" name="TextBox 5529">
          <a:extLst>
            <a:ext uri="{FF2B5EF4-FFF2-40B4-BE49-F238E27FC236}">
              <a16:creationId xmlns:a16="http://schemas.microsoft.com/office/drawing/2014/main" id="{00000000-0008-0000-0000-00009A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31" name="TextBox 5530">
          <a:extLst>
            <a:ext uri="{FF2B5EF4-FFF2-40B4-BE49-F238E27FC236}">
              <a16:creationId xmlns:a16="http://schemas.microsoft.com/office/drawing/2014/main" id="{00000000-0008-0000-0000-00009B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32" name="TextBox 5531">
          <a:extLst>
            <a:ext uri="{FF2B5EF4-FFF2-40B4-BE49-F238E27FC236}">
              <a16:creationId xmlns:a16="http://schemas.microsoft.com/office/drawing/2014/main" id="{00000000-0008-0000-0000-00009C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33" name="TextBox 5532">
          <a:extLst>
            <a:ext uri="{FF2B5EF4-FFF2-40B4-BE49-F238E27FC236}">
              <a16:creationId xmlns:a16="http://schemas.microsoft.com/office/drawing/2014/main" id="{00000000-0008-0000-0000-00009D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34" name="TextBox 5533">
          <a:extLst>
            <a:ext uri="{FF2B5EF4-FFF2-40B4-BE49-F238E27FC236}">
              <a16:creationId xmlns:a16="http://schemas.microsoft.com/office/drawing/2014/main" id="{00000000-0008-0000-0000-00009E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35" name="TextBox 5534">
          <a:extLst>
            <a:ext uri="{FF2B5EF4-FFF2-40B4-BE49-F238E27FC236}">
              <a16:creationId xmlns:a16="http://schemas.microsoft.com/office/drawing/2014/main" id="{00000000-0008-0000-0000-00009F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36" name="TextBox 5535">
          <a:extLst>
            <a:ext uri="{FF2B5EF4-FFF2-40B4-BE49-F238E27FC236}">
              <a16:creationId xmlns:a16="http://schemas.microsoft.com/office/drawing/2014/main" id="{00000000-0008-0000-0000-0000A0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37" name="TextBox 5536">
          <a:extLst>
            <a:ext uri="{FF2B5EF4-FFF2-40B4-BE49-F238E27FC236}">
              <a16:creationId xmlns:a16="http://schemas.microsoft.com/office/drawing/2014/main" id="{00000000-0008-0000-0000-0000A1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38" name="TextBox 5537">
          <a:extLst>
            <a:ext uri="{FF2B5EF4-FFF2-40B4-BE49-F238E27FC236}">
              <a16:creationId xmlns:a16="http://schemas.microsoft.com/office/drawing/2014/main" id="{00000000-0008-0000-0000-0000A2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39" name="TextBox 5538">
          <a:extLst>
            <a:ext uri="{FF2B5EF4-FFF2-40B4-BE49-F238E27FC236}">
              <a16:creationId xmlns:a16="http://schemas.microsoft.com/office/drawing/2014/main" id="{00000000-0008-0000-0000-0000A3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40" name="TextBox 5539">
          <a:extLst>
            <a:ext uri="{FF2B5EF4-FFF2-40B4-BE49-F238E27FC236}">
              <a16:creationId xmlns:a16="http://schemas.microsoft.com/office/drawing/2014/main" id="{00000000-0008-0000-0000-0000A4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41" name="TextBox 5540">
          <a:extLst>
            <a:ext uri="{FF2B5EF4-FFF2-40B4-BE49-F238E27FC236}">
              <a16:creationId xmlns:a16="http://schemas.microsoft.com/office/drawing/2014/main" id="{00000000-0008-0000-0000-0000A5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42" name="TextBox 5541">
          <a:extLst>
            <a:ext uri="{FF2B5EF4-FFF2-40B4-BE49-F238E27FC236}">
              <a16:creationId xmlns:a16="http://schemas.microsoft.com/office/drawing/2014/main" id="{00000000-0008-0000-0000-0000A6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43" name="TextBox 5542">
          <a:extLst>
            <a:ext uri="{FF2B5EF4-FFF2-40B4-BE49-F238E27FC236}">
              <a16:creationId xmlns:a16="http://schemas.microsoft.com/office/drawing/2014/main" id="{00000000-0008-0000-0000-0000A7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44" name="TextBox 5543">
          <a:extLst>
            <a:ext uri="{FF2B5EF4-FFF2-40B4-BE49-F238E27FC236}">
              <a16:creationId xmlns:a16="http://schemas.microsoft.com/office/drawing/2014/main" id="{00000000-0008-0000-0000-0000A8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45" name="TextBox 5544">
          <a:extLst>
            <a:ext uri="{FF2B5EF4-FFF2-40B4-BE49-F238E27FC236}">
              <a16:creationId xmlns:a16="http://schemas.microsoft.com/office/drawing/2014/main" id="{00000000-0008-0000-0000-0000A9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46" name="TextBox 5545">
          <a:extLst>
            <a:ext uri="{FF2B5EF4-FFF2-40B4-BE49-F238E27FC236}">
              <a16:creationId xmlns:a16="http://schemas.microsoft.com/office/drawing/2014/main" id="{00000000-0008-0000-0000-0000AA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47" name="TextBox 5546">
          <a:extLst>
            <a:ext uri="{FF2B5EF4-FFF2-40B4-BE49-F238E27FC236}">
              <a16:creationId xmlns:a16="http://schemas.microsoft.com/office/drawing/2014/main" id="{00000000-0008-0000-0000-0000AB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48" name="TextBox 5547">
          <a:extLst>
            <a:ext uri="{FF2B5EF4-FFF2-40B4-BE49-F238E27FC236}">
              <a16:creationId xmlns:a16="http://schemas.microsoft.com/office/drawing/2014/main" id="{00000000-0008-0000-0000-0000AC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49" name="TextBox 5548">
          <a:extLst>
            <a:ext uri="{FF2B5EF4-FFF2-40B4-BE49-F238E27FC236}">
              <a16:creationId xmlns:a16="http://schemas.microsoft.com/office/drawing/2014/main" id="{00000000-0008-0000-0000-0000AD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50" name="TextBox 5549">
          <a:extLst>
            <a:ext uri="{FF2B5EF4-FFF2-40B4-BE49-F238E27FC236}">
              <a16:creationId xmlns:a16="http://schemas.microsoft.com/office/drawing/2014/main" id="{00000000-0008-0000-0000-0000AE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51" name="TextBox 5550">
          <a:extLst>
            <a:ext uri="{FF2B5EF4-FFF2-40B4-BE49-F238E27FC236}">
              <a16:creationId xmlns:a16="http://schemas.microsoft.com/office/drawing/2014/main" id="{00000000-0008-0000-0000-0000AF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552" name="TextBox 5551">
          <a:extLst>
            <a:ext uri="{FF2B5EF4-FFF2-40B4-BE49-F238E27FC236}">
              <a16:creationId xmlns:a16="http://schemas.microsoft.com/office/drawing/2014/main" id="{00000000-0008-0000-0000-0000B015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553" name="TextBox 5552">
          <a:extLst>
            <a:ext uri="{FF2B5EF4-FFF2-40B4-BE49-F238E27FC236}">
              <a16:creationId xmlns:a16="http://schemas.microsoft.com/office/drawing/2014/main" id="{00000000-0008-0000-0000-0000B115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554" name="TextBox 5553">
          <a:extLst>
            <a:ext uri="{FF2B5EF4-FFF2-40B4-BE49-F238E27FC236}">
              <a16:creationId xmlns:a16="http://schemas.microsoft.com/office/drawing/2014/main" id="{00000000-0008-0000-0000-0000B215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555" name="TextBox 5554">
          <a:extLst>
            <a:ext uri="{FF2B5EF4-FFF2-40B4-BE49-F238E27FC236}">
              <a16:creationId xmlns:a16="http://schemas.microsoft.com/office/drawing/2014/main" id="{00000000-0008-0000-0000-0000B315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5556" name="TextBox 5555">
          <a:extLst>
            <a:ext uri="{FF2B5EF4-FFF2-40B4-BE49-F238E27FC236}">
              <a16:creationId xmlns:a16="http://schemas.microsoft.com/office/drawing/2014/main" id="{00000000-0008-0000-0000-0000B415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5557" name="TextBox 5556">
          <a:extLst>
            <a:ext uri="{FF2B5EF4-FFF2-40B4-BE49-F238E27FC236}">
              <a16:creationId xmlns:a16="http://schemas.microsoft.com/office/drawing/2014/main" id="{00000000-0008-0000-0000-0000B515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5558" name="TextBox 5557">
          <a:extLst>
            <a:ext uri="{FF2B5EF4-FFF2-40B4-BE49-F238E27FC236}">
              <a16:creationId xmlns:a16="http://schemas.microsoft.com/office/drawing/2014/main" id="{00000000-0008-0000-0000-0000B615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10</xdr:col>
      <xdr:colOff>0</xdr:colOff>
      <xdr:row>0</xdr:row>
      <xdr:rowOff>0</xdr:rowOff>
    </xdr:from>
    <xdr:ext cx="192763" cy="278089"/>
    <xdr:sp macro="" textlink="">
      <xdr:nvSpPr>
        <xdr:cNvPr id="5559" name="TextBox 5558">
          <a:extLst>
            <a:ext uri="{FF2B5EF4-FFF2-40B4-BE49-F238E27FC236}">
              <a16:creationId xmlns:a16="http://schemas.microsoft.com/office/drawing/2014/main" id="{00000000-0008-0000-0000-0000B7150000}"/>
            </a:ext>
          </a:extLst>
        </xdr:cNvPr>
        <xdr:cNvSpPr txBox="1"/>
      </xdr:nvSpPr>
      <xdr:spPr>
        <a:xfrm>
          <a:off x="7018020" y="0"/>
          <a:ext cx="192763"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560" name="TextBox 5559">
          <a:extLst>
            <a:ext uri="{FF2B5EF4-FFF2-40B4-BE49-F238E27FC236}">
              <a16:creationId xmlns:a16="http://schemas.microsoft.com/office/drawing/2014/main" id="{00000000-0008-0000-0000-0000B815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561" name="TextBox 5560">
          <a:extLst>
            <a:ext uri="{FF2B5EF4-FFF2-40B4-BE49-F238E27FC236}">
              <a16:creationId xmlns:a16="http://schemas.microsoft.com/office/drawing/2014/main" id="{00000000-0008-0000-0000-0000B915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562" name="TextBox 5561">
          <a:extLst>
            <a:ext uri="{FF2B5EF4-FFF2-40B4-BE49-F238E27FC236}">
              <a16:creationId xmlns:a16="http://schemas.microsoft.com/office/drawing/2014/main" id="{00000000-0008-0000-0000-0000BA15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563" name="TextBox 5562">
          <a:extLst>
            <a:ext uri="{FF2B5EF4-FFF2-40B4-BE49-F238E27FC236}">
              <a16:creationId xmlns:a16="http://schemas.microsoft.com/office/drawing/2014/main" id="{00000000-0008-0000-0000-0000BB15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564" name="TextBox 5563">
          <a:extLst>
            <a:ext uri="{FF2B5EF4-FFF2-40B4-BE49-F238E27FC236}">
              <a16:creationId xmlns:a16="http://schemas.microsoft.com/office/drawing/2014/main" id="{00000000-0008-0000-0000-0000BC15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565" name="TextBox 5564">
          <a:extLst>
            <a:ext uri="{FF2B5EF4-FFF2-40B4-BE49-F238E27FC236}">
              <a16:creationId xmlns:a16="http://schemas.microsoft.com/office/drawing/2014/main" id="{00000000-0008-0000-0000-0000BD15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566" name="TextBox 5565">
          <a:extLst>
            <a:ext uri="{FF2B5EF4-FFF2-40B4-BE49-F238E27FC236}">
              <a16:creationId xmlns:a16="http://schemas.microsoft.com/office/drawing/2014/main" id="{00000000-0008-0000-0000-0000BE15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567" name="TextBox 5566">
          <a:extLst>
            <a:ext uri="{FF2B5EF4-FFF2-40B4-BE49-F238E27FC236}">
              <a16:creationId xmlns:a16="http://schemas.microsoft.com/office/drawing/2014/main" id="{00000000-0008-0000-0000-0000BF15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568" name="TextBox 5567">
          <a:extLst>
            <a:ext uri="{FF2B5EF4-FFF2-40B4-BE49-F238E27FC236}">
              <a16:creationId xmlns:a16="http://schemas.microsoft.com/office/drawing/2014/main" id="{00000000-0008-0000-0000-0000C015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569" name="TextBox 5568">
          <a:extLst>
            <a:ext uri="{FF2B5EF4-FFF2-40B4-BE49-F238E27FC236}">
              <a16:creationId xmlns:a16="http://schemas.microsoft.com/office/drawing/2014/main" id="{00000000-0008-0000-0000-0000C115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570" name="TextBox 5569">
          <a:extLst>
            <a:ext uri="{FF2B5EF4-FFF2-40B4-BE49-F238E27FC236}">
              <a16:creationId xmlns:a16="http://schemas.microsoft.com/office/drawing/2014/main" id="{00000000-0008-0000-0000-0000C215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571" name="TextBox 5570">
          <a:extLst>
            <a:ext uri="{FF2B5EF4-FFF2-40B4-BE49-F238E27FC236}">
              <a16:creationId xmlns:a16="http://schemas.microsoft.com/office/drawing/2014/main" id="{00000000-0008-0000-0000-0000C315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72" name="TextBox 5571">
          <a:extLst>
            <a:ext uri="{FF2B5EF4-FFF2-40B4-BE49-F238E27FC236}">
              <a16:creationId xmlns:a16="http://schemas.microsoft.com/office/drawing/2014/main" id="{00000000-0008-0000-0000-0000C4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73" name="TextBox 5572">
          <a:extLst>
            <a:ext uri="{FF2B5EF4-FFF2-40B4-BE49-F238E27FC236}">
              <a16:creationId xmlns:a16="http://schemas.microsoft.com/office/drawing/2014/main" id="{00000000-0008-0000-0000-0000C5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74" name="TextBox 5573">
          <a:extLst>
            <a:ext uri="{FF2B5EF4-FFF2-40B4-BE49-F238E27FC236}">
              <a16:creationId xmlns:a16="http://schemas.microsoft.com/office/drawing/2014/main" id="{00000000-0008-0000-0000-0000C6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75" name="TextBox 5574">
          <a:extLst>
            <a:ext uri="{FF2B5EF4-FFF2-40B4-BE49-F238E27FC236}">
              <a16:creationId xmlns:a16="http://schemas.microsoft.com/office/drawing/2014/main" id="{00000000-0008-0000-0000-0000C7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76" name="TextBox 5575">
          <a:extLst>
            <a:ext uri="{FF2B5EF4-FFF2-40B4-BE49-F238E27FC236}">
              <a16:creationId xmlns:a16="http://schemas.microsoft.com/office/drawing/2014/main" id="{00000000-0008-0000-0000-0000C8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77" name="TextBox 5576">
          <a:extLst>
            <a:ext uri="{FF2B5EF4-FFF2-40B4-BE49-F238E27FC236}">
              <a16:creationId xmlns:a16="http://schemas.microsoft.com/office/drawing/2014/main" id="{00000000-0008-0000-0000-0000C9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78" name="TextBox 5577">
          <a:extLst>
            <a:ext uri="{FF2B5EF4-FFF2-40B4-BE49-F238E27FC236}">
              <a16:creationId xmlns:a16="http://schemas.microsoft.com/office/drawing/2014/main" id="{00000000-0008-0000-0000-0000CA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79" name="TextBox 5578">
          <a:extLst>
            <a:ext uri="{FF2B5EF4-FFF2-40B4-BE49-F238E27FC236}">
              <a16:creationId xmlns:a16="http://schemas.microsoft.com/office/drawing/2014/main" id="{00000000-0008-0000-0000-0000CB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80" name="TextBox 5579">
          <a:extLst>
            <a:ext uri="{FF2B5EF4-FFF2-40B4-BE49-F238E27FC236}">
              <a16:creationId xmlns:a16="http://schemas.microsoft.com/office/drawing/2014/main" id="{00000000-0008-0000-0000-0000CC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581" name="TextBox 5580">
          <a:extLst>
            <a:ext uri="{FF2B5EF4-FFF2-40B4-BE49-F238E27FC236}">
              <a16:creationId xmlns:a16="http://schemas.microsoft.com/office/drawing/2014/main" id="{00000000-0008-0000-0000-0000CD15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82" name="TextBox 5581">
          <a:extLst>
            <a:ext uri="{FF2B5EF4-FFF2-40B4-BE49-F238E27FC236}">
              <a16:creationId xmlns:a16="http://schemas.microsoft.com/office/drawing/2014/main" id="{00000000-0008-0000-0000-0000CE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583" name="TextBox 5582">
          <a:extLst>
            <a:ext uri="{FF2B5EF4-FFF2-40B4-BE49-F238E27FC236}">
              <a16:creationId xmlns:a16="http://schemas.microsoft.com/office/drawing/2014/main" id="{00000000-0008-0000-0000-0000CF15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584" name="TextBox 5583">
          <a:extLst>
            <a:ext uri="{FF2B5EF4-FFF2-40B4-BE49-F238E27FC236}">
              <a16:creationId xmlns:a16="http://schemas.microsoft.com/office/drawing/2014/main" id="{00000000-0008-0000-0000-0000D0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585" name="TextBox 5584">
          <a:extLst>
            <a:ext uri="{FF2B5EF4-FFF2-40B4-BE49-F238E27FC236}">
              <a16:creationId xmlns:a16="http://schemas.microsoft.com/office/drawing/2014/main" id="{00000000-0008-0000-0000-0000D1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586" name="TextBox 5585">
          <a:extLst>
            <a:ext uri="{FF2B5EF4-FFF2-40B4-BE49-F238E27FC236}">
              <a16:creationId xmlns:a16="http://schemas.microsoft.com/office/drawing/2014/main" id="{00000000-0008-0000-0000-0000D2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587" name="TextBox 5586">
          <a:extLst>
            <a:ext uri="{FF2B5EF4-FFF2-40B4-BE49-F238E27FC236}">
              <a16:creationId xmlns:a16="http://schemas.microsoft.com/office/drawing/2014/main" id="{00000000-0008-0000-0000-0000D3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588" name="TextBox 5587">
          <a:extLst>
            <a:ext uri="{FF2B5EF4-FFF2-40B4-BE49-F238E27FC236}">
              <a16:creationId xmlns:a16="http://schemas.microsoft.com/office/drawing/2014/main" id="{00000000-0008-0000-0000-0000D4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589" name="TextBox 5588">
          <a:extLst>
            <a:ext uri="{FF2B5EF4-FFF2-40B4-BE49-F238E27FC236}">
              <a16:creationId xmlns:a16="http://schemas.microsoft.com/office/drawing/2014/main" id="{00000000-0008-0000-0000-0000D5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590" name="TextBox 5589">
          <a:extLst>
            <a:ext uri="{FF2B5EF4-FFF2-40B4-BE49-F238E27FC236}">
              <a16:creationId xmlns:a16="http://schemas.microsoft.com/office/drawing/2014/main" id="{00000000-0008-0000-0000-0000D6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591" name="TextBox 5590">
          <a:extLst>
            <a:ext uri="{FF2B5EF4-FFF2-40B4-BE49-F238E27FC236}">
              <a16:creationId xmlns:a16="http://schemas.microsoft.com/office/drawing/2014/main" id="{00000000-0008-0000-0000-0000D7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592" name="TextBox 5591">
          <a:extLst>
            <a:ext uri="{FF2B5EF4-FFF2-40B4-BE49-F238E27FC236}">
              <a16:creationId xmlns:a16="http://schemas.microsoft.com/office/drawing/2014/main" id="{00000000-0008-0000-0000-0000D8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593" name="TextBox 5592">
          <a:extLst>
            <a:ext uri="{FF2B5EF4-FFF2-40B4-BE49-F238E27FC236}">
              <a16:creationId xmlns:a16="http://schemas.microsoft.com/office/drawing/2014/main" id="{00000000-0008-0000-0000-0000D9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594" name="TextBox 5593">
          <a:extLst>
            <a:ext uri="{FF2B5EF4-FFF2-40B4-BE49-F238E27FC236}">
              <a16:creationId xmlns:a16="http://schemas.microsoft.com/office/drawing/2014/main" id="{00000000-0008-0000-0000-0000DA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595" name="TextBox 5594">
          <a:extLst>
            <a:ext uri="{FF2B5EF4-FFF2-40B4-BE49-F238E27FC236}">
              <a16:creationId xmlns:a16="http://schemas.microsoft.com/office/drawing/2014/main" id="{00000000-0008-0000-0000-0000DB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5596" name="TextBox 5595">
          <a:extLst>
            <a:ext uri="{FF2B5EF4-FFF2-40B4-BE49-F238E27FC236}">
              <a16:creationId xmlns:a16="http://schemas.microsoft.com/office/drawing/2014/main" id="{00000000-0008-0000-0000-0000DC15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5597" name="TextBox 5596">
          <a:extLst>
            <a:ext uri="{FF2B5EF4-FFF2-40B4-BE49-F238E27FC236}">
              <a16:creationId xmlns:a16="http://schemas.microsoft.com/office/drawing/2014/main" id="{00000000-0008-0000-0000-0000DD15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5598" name="TextBox 5597">
          <a:extLst>
            <a:ext uri="{FF2B5EF4-FFF2-40B4-BE49-F238E27FC236}">
              <a16:creationId xmlns:a16="http://schemas.microsoft.com/office/drawing/2014/main" id="{00000000-0008-0000-0000-0000DE15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5599" name="TextBox 5598">
          <a:extLst>
            <a:ext uri="{FF2B5EF4-FFF2-40B4-BE49-F238E27FC236}">
              <a16:creationId xmlns:a16="http://schemas.microsoft.com/office/drawing/2014/main" id="{00000000-0008-0000-0000-0000DF15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00" name="TextBox 5599">
          <a:extLst>
            <a:ext uri="{FF2B5EF4-FFF2-40B4-BE49-F238E27FC236}">
              <a16:creationId xmlns:a16="http://schemas.microsoft.com/office/drawing/2014/main" id="{00000000-0008-0000-0000-0000E0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01" name="TextBox 5600">
          <a:extLst>
            <a:ext uri="{FF2B5EF4-FFF2-40B4-BE49-F238E27FC236}">
              <a16:creationId xmlns:a16="http://schemas.microsoft.com/office/drawing/2014/main" id="{00000000-0008-0000-0000-0000E1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02" name="TextBox 5601">
          <a:extLst>
            <a:ext uri="{FF2B5EF4-FFF2-40B4-BE49-F238E27FC236}">
              <a16:creationId xmlns:a16="http://schemas.microsoft.com/office/drawing/2014/main" id="{00000000-0008-0000-0000-0000E2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03" name="TextBox 5602">
          <a:extLst>
            <a:ext uri="{FF2B5EF4-FFF2-40B4-BE49-F238E27FC236}">
              <a16:creationId xmlns:a16="http://schemas.microsoft.com/office/drawing/2014/main" id="{00000000-0008-0000-0000-0000E3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04" name="TextBox 5603">
          <a:extLst>
            <a:ext uri="{FF2B5EF4-FFF2-40B4-BE49-F238E27FC236}">
              <a16:creationId xmlns:a16="http://schemas.microsoft.com/office/drawing/2014/main" id="{00000000-0008-0000-0000-0000E4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05" name="TextBox 5604">
          <a:extLst>
            <a:ext uri="{FF2B5EF4-FFF2-40B4-BE49-F238E27FC236}">
              <a16:creationId xmlns:a16="http://schemas.microsoft.com/office/drawing/2014/main" id="{00000000-0008-0000-0000-0000E5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06" name="TextBox 5605">
          <a:extLst>
            <a:ext uri="{FF2B5EF4-FFF2-40B4-BE49-F238E27FC236}">
              <a16:creationId xmlns:a16="http://schemas.microsoft.com/office/drawing/2014/main" id="{00000000-0008-0000-0000-0000E6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07" name="TextBox 5606">
          <a:extLst>
            <a:ext uri="{FF2B5EF4-FFF2-40B4-BE49-F238E27FC236}">
              <a16:creationId xmlns:a16="http://schemas.microsoft.com/office/drawing/2014/main" id="{00000000-0008-0000-0000-0000E7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08" name="TextBox 5607">
          <a:extLst>
            <a:ext uri="{FF2B5EF4-FFF2-40B4-BE49-F238E27FC236}">
              <a16:creationId xmlns:a16="http://schemas.microsoft.com/office/drawing/2014/main" id="{00000000-0008-0000-0000-0000E8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09" name="TextBox 5608">
          <a:extLst>
            <a:ext uri="{FF2B5EF4-FFF2-40B4-BE49-F238E27FC236}">
              <a16:creationId xmlns:a16="http://schemas.microsoft.com/office/drawing/2014/main" id="{00000000-0008-0000-0000-0000E9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10" name="TextBox 5609">
          <a:extLst>
            <a:ext uri="{FF2B5EF4-FFF2-40B4-BE49-F238E27FC236}">
              <a16:creationId xmlns:a16="http://schemas.microsoft.com/office/drawing/2014/main" id="{00000000-0008-0000-0000-0000EA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11" name="TextBox 5610">
          <a:extLst>
            <a:ext uri="{FF2B5EF4-FFF2-40B4-BE49-F238E27FC236}">
              <a16:creationId xmlns:a16="http://schemas.microsoft.com/office/drawing/2014/main" id="{00000000-0008-0000-0000-0000EB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5612" name="TextBox 5611">
          <a:extLst>
            <a:ext uri="{FF2B5EF4-FFF2-40B4-BE49-F238E27FC236}">
              <a16:creationId xmlns:a16="http://schemas.microsoft.com/office/drawing/2014/main" id="{00000000-0008-0000-0000-0000EC15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5613" name="TextBox 5612">
          <a:extLst>
            <a:ext uri="{FF2B5EF4-FFF2-40B4-BE49-F238E27FC236}">
              <a16:creationId xmlns:a16="http://schemas.microsoft.com/office/drawing/2014/main" id="{00000000-0008-0000-0000-0000ED15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5614" name="TextBox 5613">
          <a:extLst>
            <a:ext uri="{FF2B5EF4-FFF2-40B4-BE49-F238E27FC236}">
              <a16:creationId xmlns:a16="http://schemas.microsoft.com/office/drawing/2014/main" id="{00000000-0008-0000-0000-0000EE15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5615" name="TextBox 5614">
          <a:extLst>
            <a:ext uri="{FF2B5EF4-FFF2-40B4-BE49-F238E27FC236}">
              <a16:creationId xmlns:a16="http://schemas.microsoft.com/office/drawing/2014/main" id="{00000000-0008-0000-0000-0000EF15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16" name="TextBox 5615">
          <a:extLst>
            <a:ext uri="{FF2B5EF4-FFF2-40B4-BE49-F238E27FC236}">
              <a16:creationId xmlns:a16="http://schemas.microsoft.com/office/drawing/2014/main" id="{00000000-0008-0000-0000-0000F0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17" name="TextBox 5616">
          <a:extLst>
            <a:ext uri="{FF2B5EF4-FFF2-40B4-BE49-F238E27FC236}">
              <a16:creationId xmlns:a16="http://schemas.microsoft.com/office/drawing/2014/main" id="{00000000-0008-0000-0000-0000F1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18" name="TextBox 5617">
          <a:extLst>
            <a:ext uri="{FF2B5EF4-FFF2-40B4-BE49-F238E27FC236}">
              <a16:creationId xmlns:a16="http://schemas.microsoft.com/office/drawing/2014/main" id="{00000000-0008-0000-0000-0000F2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19" name="TextBox 5618">
          <a:extLst>
            <a:ext uri="{FF2B5EF4-FFF2-40B4-BE49-F238E27FC236}">
              <a16:creationId xmlns:a16="http://schemas.microsoft.com/office/drawing/2014/main" id="{00000000-0008-0000-0000-0000F3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20" name="TextBox 5619">
          <a:extLst>
            <a:ext uri="{FF2B5EF4-FFF2-40B4-BE49-F238E27FC236}">
              <a16:creationId xmlns:a16="http://schemas.microsoft.com/office/drawing/2014/main" id="{00000000-0008-0000-0000-0000F4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21" name="TextBox 5620">
          <a:extLst>
            <a:ext uri="{FF2B5EF4-FFF2-40B4-BE49-F238E27FC236}">
              <a16:creationId xmlns:a16="http://schemas.microsoft.com/office/drawing/2014/main" id="{00000000-0008-0000-0000-0000F5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22" name="TextBox 5621">
          <a:extLst>
            <a:ext uri="{FF2B5EF4-FFF2-40B4-BE49-F238E27FC236}">
              <a16:creationId xmlns:a16="http://schemas.microsoft.com/office/drawing/2014/main" id="{00000000-0008-0000-0000-0000F6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23" name="TextBox 5622">
          <a:extLst>
            <a:ext uri="{FF2B5EF4-FFF2-40B4-BE49-F238E27FC236}">
              <a16:creationId xmlns:a16="http://schemas.microsoft.com/office/drawing/2014/main" id="{00000000-0008-0000-0000-0000F7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24" name="TextBox 5623">
          <a:extLst>
            <a:ext uri="{FF2B5EF4-FFF2-40B4-BE49-F238E27FC236}">
              <a16:creationId xmlns:a16="http://schemas.microsoft.com/office/drawing/2014/main" id="{00000000-0008-0000-0000-0000F8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25" name="TextBox 5624">
          <a:extLst>
            <a:ext uri="{FF2B5EF4-FFF2-40B4-BE49-F238E27FC236}">
              <a16:creationId xmlns:a16="http://schemas.microsoft.com/office/drawing/2014/main" id="{00000000-0008-0000-0000-0000F9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26" name="TextBox 5625">
          <a:extLst>
            <a:ext uri="{FF2B5EF4-FFF2-40B4-BE49-F238E27FC236}">
              <a16:creationId xmlns:a16="http://schemas.microsoft.com/office/drawing/2014/main" id="{00000000-0008-0000-0000-0000FA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8</xdr:col>
      <xdr:colOff>1191</xdr:colOff>
      <xdr:row>0</xdr:row>
      <xdr:rowOff>0</xdr:rowOff>
    </xdr:from>
    <xdr:ext cx="192120" cy="264560"/>
    <xdr:sp macro="" textlink="">
      <xdr:nvSpPr>
        <xdr:cNvPr id="5627" name="TextBox 5626">
          <a:extLst>
            <a:ext uri="{FF2B5EF4-FFF2-40B4-BE49-F238E27FC236}">
              <a16:creationId xmlns:a16="http://schemas.microsoft.com/office/drawing/2014/main" id="{00000000-0008-0000-0000-0000FB150000}"/>
            </a:ext>
          </a:extLst>
        </xdr:cNvPr>
        <xdr:cNvSpPr txBox="1"/>
      </xdr:nvSpPr>
      <xdr:spPr>
        <a:xfrm>
          <a:off x="5525691"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28" name="TextBox 5627">
          <a:extLst>
            <a:ext uri="{FF2B5EF4-FFF2-40B4-BE49-F238E27FC236}">
              <a16:creationId xmlns:a16="http://schemas.microsoft.com/office/drawing/2014/main" id="{00000000-0008-0000-0000-0000FC15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29" name="TextBox 5628">
          <a:extLst>
            <a:ext uri="{FF2B5EF4-FFF2-40B4-BE49-F238E27FC236}">
              <a16:creationId xmlns:a16="http://schemas.microsoft.com/office/drawing/2014/main" id="{00000000-0008-0000-0000-0000FD15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30" name="TextBox 5629">
          <a:extLst>
            <a:ext uri="{FF2B5EF4-FFF2-40B4-BE49-F238E27FC236}">
              <a16:creationId xmlns:a16="http://schemas.microsoft.com/office/drawing/2014/main" id="{00000000-0008-0000-0000-0000FE15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31" name="TextBox 5630">
          <a:extLst>
            <a:ext uri="{FF2B5EF4-FFF2-40B4-BE49-F238E27FC236}">
              <a16:creationId xmlns:a16="http://schemas.microsoft.com/office/drawing/2014/main" id="{00000000-0008-0000-0000-0000FF15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32" name="TextBox 5631">
          <a:extLst>
            <a:ext uri="{FF2B5EF4-FFF2-40B4-BE49-F238E27FC236}">
              <a16:creationId xmlns:a16="http://schemas.microsoft.com/office/drawing/2014/main" id="{00000000-0008-0000-0000-000000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33" name="TextBox 5632">
          <a:extLst>
            <a:ext uri="{FF2B5EF4-FFF2-40B4-BE49-F238E27FC236}">
              <a16:creationId xmlns:a16="http://schemas.microsoft.com/office/drawing/2014/main" id="{00000000-0008-0000-0000-000001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34" name="TextBox 5633">
          <a:extLst>
            <a:ext uri="{FF2B5EF4-FFF2-40B4-BE49-F238E27FC236}">
              <a16:creationId xmlns:a16="http://schemas.microsoft.com/office/drawing/2014/main" id="{00000000-0008-0000-0000-000002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35" name="TextBox 5634">
          <a:extLst>
            <a:ext uri="{FF2B5EF4-FFF2-40B4-BE49-F238E27FC236}">
              <a16:creationId xmlns:a16="http://schemas.microsoft.com/office/drawing/2014/main" id="{00000000-0008-0000-0000-000003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36" name="TextBox 5635">
          <a:extLst>
            <a:ext uri="{FF2B5EF4-FFF2-40B4-BE49-F238E27FC236}">
              <a16:creationId xmlns:a16="http://schemas.microsoft.com/office/drawing/2014/main" id="{00000000-0008-0000-0000-000004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37" name="TextBox 5636">
          <a:extLst>
            <a:ext uri="{FF2B5EF4-FFF2-40B4-BE49-F238E27FC236}">
              <a16:creationId xmlns:a16="http://schemas.microsoft.com/office/drawing/2014/main" id="{00000000-0008-0000-0000-000005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38" name="TextBox 5637">
          <a:extLst>
            <a:ext uri="{FF2B5EF4-FFF2-40B4-BE49-F238E27FC236}">
              <a16:creationId xmlns:a16="http://schemas.microsoft.com/office/drawing/2014/main" id="{00000000-0008-0000-0000-000006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39" name="TextBox 5638">
          <a:extLst>
            <a:ext uri="{FF2B5EF4-FFF2-40B4-BE49-F238E27FC236}">
              <a16:creationId xmlns:a16="http://schemas.microsoft.com/office/drawing/2014/main" id="{00000000-0008-0000-0000-000007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40" name="TextBox 5639">
          <a:extLst>
            <a:ext uri="{FF2B5EF4-FFF2-40B4-BE49-F238E27FC236}">
              <a16:creationId xmlns:a16="http://schemas.microsoft.com/office/drawing/2014/main" id="{00000000-0008-0000-0000-000008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41" name="TextBox 5640">
          <a:extLst>
            <a:ext uri="{FF2B5EF4-FFF2-40B4-BE49-F238E27FC236}">
              <a16:creationId xmlns:a16="http://schemas.microsoft.com/office/drawing/2014/main" id="{00000000-0008-0000-0000-000009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42" name="TextBox 5641">
          <a:extLst>
            <a:ext uri="{FF2B5EF4-FFF2-40B4-BE49-F238E27FC236}">
              <a16:creationId xmlns:a16="http://schemas.microsoft.com/office/drawing/2014/main" id="{00000000-0008-0000-0000-00000A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43" name="TextBox 5642">
          <a:extLst>
            <a:ext uri="{FF2B5EF4-FFF2-40B4-BE49-F238E27FC236}">
              <a16:creationId xmlns:a16="http://schemas.microsoft.com/office/drawing/2014/main" id="{00000000-0008-0000-0000-00000B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44" name="TextBox 5643">
          <a:extLst>
            <a:ext uri="{FF2B5EF4-FFF2-40B4-BE49-F238E27FC236}">
              <a16:creationId xmlns:a16="http://schemas.microsoft.com/office/drawing/2014/main" id="{00000000-0008-0000-0000-00000C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45" name="TextBox 5644">
          <a:extLst>
            <a:ext uri="{FF2B5EF4-FFF2-40B4-BE49-F238E27FC236}">
              <a16:creationId xmlns:a16="http://schemas.microsoft.com/office/drawing/2014/main" id="{00000000-0008-0000-0000-00000D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46" name="TextBox 5645">
          <a:extLst>
            <a:ext uri="{FF2B5EF4-FFF2-40B4-BE49-F238E27FC236}">
              <a16:creationId xmlns:a16="http://schemas.microsoft.com/office/drawing/2014/main" id="{00000000-0008-0000-0000-00000E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47" name="TextBox 5646">
          <a:extLst>
            <a:ext uri="{FF2B5EF4-FFF2-40B4-BE49-F238E27FC236}">
              <a16:creationId xmlns:a16="http://schemas.microsoft.com/office/drawing/2014/main" id="{00000000-0008-0000-0000-00000F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48" name="TextBox 5647">
          <a:extLst>
            <a:ext uri="{FF2B5EF4-FFF2-40B4-BE49-F238E27FC236}">
              <a16:creationId xmlns:a16="http://schemas.microsoft.com/office/drawing/2014/main" id="{00000000-0008-0000-0000-000010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49" name="TextBox 5648">
          <a:extLst>
            <a:ext uri="{FF2B5EF4-FFF2-40B4-BE49-F238E27FC236}">
              <a16:creationId xmlns:a16="http://schemas.microsoft.com/office/drawing/2014/main" id="{00000000-0008-0000-0000-000011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50" name="TextBox 5649">
          <a:extLst>
            <a:ext uri="{FF2B5EF4-FFF2-40B4-BE49-F238E27FC236}">
              <a16:creationId xmlns:a16="http://schemas.microsoft.com/office/drawing/2014/main" id="{00000000-0008-0000-0000-000012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51" name="TextBox 5650">
          <a:extLst>
            <a:ext uri="{FF2B5EF4-FFF2-40B4-BE49-F238E27FC236}">
              <a16:creationId xmlns:a16="http://schemas.microsoft.com/office/drawing/2014/main" id="{00000000-0008-0000-0000-000013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52" name="TextBox 5651">
          <a:extLst>
            <a:ext uri="{FF2B5EF4-FFF2-40B4-BE49-F238E27FC236}">
              <a16:creationId xmlns:a16="http://schemas.microsoft.com/office/drawing/2014/main" id="{00000000-0008-0000-0000-000014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53" name="TextBox 5652">
          <a:extLst>
            <a:ext uri="{FF2B5EF4-FFF2-40B4-BE49-F238E27FC236}">
              <a16:creationId xmlns:a16="http://schemas.microsoft.com/office/drawing/2014/main" id="{00000000-0008-0000-0000-000015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54" name="TextBox 5653">
          <a:extLst>
            <a:ext uri="{FF2B5EF4-FFF2-40B4-BE49-F238E27FC236}">
              <a16:creationId xmlns:a16="http://schemas.microsoft.com/office/drawing/2014/main" id="{00000000-0008-0000-0000-000016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55" name="TextBox 5654">
          <a:extLst>
            <a:ext uri="{FF2B5EF4-FFF2-40B4-BE49-F238E27FC236}">
              <a16:creationId xmlns:a16="http://schemas.microsoft.com/office/drawing/2014/main" id="{00000000-0008-0000-0000-000017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56" name="TextBox 5655">
          <a:extLst>
            <a:ext uri="{FF2B5EF4-FFF2-40B4-BE49-F238E27FC236}">
              <a16:creationId xmlns:a16="http://schemas.microsoft.com/office/drawing/2014/main" id="{00000000-0008-0000-0000-000018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57" name="TextBox 5656">
          <a:extLst>
            <a:ext uri="{FF2B5EF4-FFF2-40B4-BE49-F238E27FC236}">
              <a16:creationId xmlns:a16="http://schemas.microsoft.com/office/drawing/2014/main" id="{00000000-0008-0000-0000-000019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58" name="TextBox 5657">
          <a:extLst>
            <a:ext uri="{FF2B5EF4-FFF2-40B4-BE49-F238E27FC236}">
              <a16:creationId xmlns:a16="http://schemas.microsoft.com/office/drawing/2014/main" id="{00000000-0008-0000-0000-00001A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59" name="TextBox 5658">
          <a:extLst>
            <a:ext uri="{FF2B5EF4-FFF2-40B4-BE49-F238E27FC236}">
              <a16:creationId xmlns:a16="http://schemas.microsoft.com/office/drawing/2014/main" id="{00000000-0008-0000-0000-00001B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60" name="TextBox 5659">
          <a:extLst>
            <a:ext uri="{FF2B5EF4-FFF2-40B4-BE49-F238E27FC236}">
              <a16:creationId xmlns:a16="http://schemas.microsoft.com/office/drawing/2014/main" id="{00000000-0008-0000-0000-00001C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61" name="TextBox 5660">
          <a:extLst>
            <a:ext uri="{FF2B5EF4-FFF2-40B4-BE49-F238E27FC236}">
              <a16:creationId xmlns:a16="http://schemas.microsoft.com/office/drawing/2014/main" id="{00000000-0008-0000-0000-00001D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62" name="TextBox 5661">
          <a:extLst>
            <a:ext uri="{FF2B5EF4-FFF2-40B4-BE49-F238E27FC236}">
              <a16:creationId xmlns:a16="http://schemas.microsoft.com/office/drawing/2014/main" id="{00000000-0008-0000-0000-00001E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663" name="TextBox 5662">
          <a:extLst>
            <a:ext uri="{FF2B5EF4-FFF2-40B4-BE49-F238E27FC236}">
              <a16:creationId xmlns:a16="http://schemas.microsoft.com/office/drawing/2014/main" id="{00000000-0008-0000-0000-00001F16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64" name="TextBox 5663">
          <a:extLst>
            <a:ext uri="{FF2B5EF4-FFF2-40B4-BE49-F238E27FC236}">
              <a16:creationId xmlns:a16="http://schemas.microsoft.com/office/drawing/2014/main" id="{00000000-0008-0000-0000-000020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65" name="TextBox 5664">
          <a:extLst>
            <a:ext uri="{FF2B5EF4-FFF2-40B4-BE49-F238E27FC236}">
              <a16:creationId xmlns:a16="http://schemas.microsoft.com/office/drawing/2014/main" id="{00000000-0008-0000-0000-000021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66" name="TextBox 5665">
          <a:extLst>
            <a:ext uri="{FF2B5EF4-FFF2-40B4-BE49-F238E27FC236}">
              <a16:creationId xmlns:a16="http://schemas.microsoft.com/office/drawing/2014/main" id="{00000000-0008-0000-0000-000022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67" name="TextBox 5666">
          <a:extLst>
            <a:ext uri="{FF2B5EF4-FFF2-40B4-BE49-F238E27FC236}">
              <a16:creationId xmlns:a16="http://schemas.microsoft.com/office/drawing/2014/main" id="{00000000-0008-0000-0000-000023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68" name="TextBox 5667">
          <a:extLst>
            <a:ext uri="{FF2B5EF4-FFF2-40B4-BE49-F238E27FC236}">
              <a16:creationId xmlns:a16="http://schemas.microsoft.com/office/drawing/2014/main" id="{00000000-0008-0000-0000-000024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69" name="TextBox 5668">
          <a:extLst>
            <a:ext uri="{FF2B5EF4-FFF2-40B4-BE49-F238E27FC236}">
              <a16:creationId xmlns:a16="http://schemas.microsoft.com/office/drawing/2014/main" id="{00000000-0008-0000-0000-000025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70" name="TextBox 5669">
          <a:extLst>
            <a:ext uri="{FF2B5EF4-FFF2-40B4-BE49-F238E27FC236}">
              <a16:creationId xmlns:a16="http://schemas.microsoft.com/office/drawing/2014/main" id="{00000000-0008-0000-0000-000026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71" name="TextBox 5670">
          <a:extLst>
            <a:ext uri="{FF2B5EF4-FFF2-40B4-BE49-F238E27FC236}">
              <a16:creationId xmlns:a16="http://schemas.microsoft.com/office/drawing/2014/main" id="{00000000-0008-0000-0000-000027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72" name="TextBox 5671">
          <a:extLst>
            <a:ext uri="{FF2B5EF4-FFF2-40B4-BE49-F238E27FC236}">
              <a16:creationId xmlns:a16="http://schemas.microsoft.com/office/drawing/2014/main" id="{00000000-0008-0000-0000-000028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73" name="TextBox 5672">
          <a:extLst>
            <a:ext uri="{FF2B5EF4-FFF2-40B4-BE49-F238E27FC236}">
              <a16:creationId xmlns:a16="http://schemas.microsoft.com/office/drawing/2014/main" id="{00000000-0008-0000-0000-000029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74" name="TextBox 5673">
          <a:extLst>
            <a:ext uri="{FF2B5EF4-FFF2-40B4-BE49-F238E27FC236}">
              <a16:creationId xmlns:a16="http://schemas.microsoft.com/office/drawing/2014/main" id="{00000000-0008-0000-0000-00002A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75" name="TextBox 5674">
          <a:extLst>
            <a:ext uri="{FF2B5EF4-FFF2-40B4-BE49-F238E27FC236}">
              <a16:creationId xmlns:a16="http://schemas.microsoft.com/office/drawing/2014/main" id="{00000000-0008-0000-0000-00002B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5676" name="TextBox 5675">
          <a:extLst>
            <a:ext uri="{FF2B5EF4-FFF2-40B4-BE49-F238E27FC236}">
              <a16:creationId xmlns:a16="http://schemas.microsoft.com/office/drawing/2014/main" id="{00000000-0008-0000-0000-00002C16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5677" name="TextBox 5676">
          <a:extLst>
            <a:ext uri="{FF2B5EF4-FFF2-40B4-BE49-F238E27FC236}">
              <a16:creationId xmlns:a16="http://schemas.microsoft.com/office/drawing/2014/main" id="{00000000-0008-0000-0000-00002D16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5678" name="TextBox 5677">
          <a:extLst>
            <a:ext uri="{FF2B5EF4-FFF2-40B4-BE49-F238E27FC236}">
              <a16:creationId xmlns:a16="http://schemas.microsoft.com/office/drawing/2014/main" id="{00000000-0008-0000-0000-00002E16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5679" name="TextBox 5678">
          <a:extLst>
            <a:ext uri="{FF2B5EF4-FFF2-40B4-BE49-F238E27FC236}">
              <a16:creationId xmlns:a16="http://schemas.microsoft.com/office/drawing/2014/main" id="{00000000-0008-0000-0000-00002F16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80" name="TextBox 5679">
          <a:extLst>
            <a:ext uri="{FF2B5EF4-FFF2-40B4-BE49-F238E27FC236}">
              <a16:creationId xmlns:a16="http://schemas.microsoft.com/office/drawing/2014/main" id="{00000000-0008-0000-0000-000030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81" name="TextBox 5680">
          <a:extLst>
            <a:ext uri="{FF2B5EF4-FFF2-40B4-BE49-F238E27FC236}">
              <a16:creationId xmlns:a16="http://schemas.microsoft.com/office/drawing/2014/main" id="{00000000-0008-0000-0000-000031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82" name="TextBox 5681">
          <a:extLst>
            <a:ext uri="{FF2B5EF4-FFF2-40B4-BE49-F238E27FC236}">
              <a16:creationId xmlns:a16="http://schemas.microsoft.com/office/drawing/2014/main" id="{00000000-0008-0000-0000-000032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83" name="TextBox 5682">
          <a:extLst>
            <a:ext uri="{FF2B5EF4-FFF2-40B4-BE49-F238E27FC236}">
              <a16:creationId xmlns:a16="http://schemas.microsoft.com/office/drawing/2014/main" id="{00000000-0008-0000-0000-000033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84" name="TextBox 5683">
          <a:extLst>
            <a:ext uri="{FF2B5EF4-FFF2-40B4-BE49-F238E27FC236}">
              <a16:creationId xmlns:a16="http://schemas.microsoft.com/office/drawing/2014/main" id="{00000000-0008-0000-0000-000034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85" name="TextBox 5684">
          <a:extLst>
            <a:ext uri="{FF2B5EF4-FFF2-40B4-BE49-F238E27FC236}">
              <a16:creationId xmlns:a16="http://schemas.microsoft.com/office/drawing/2014/main" id="{00000000-0008-0000-0000-000035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86" name="TextBox 5685">
          <a:extLst>
            <a:ext uri="{FF2B5EF4-FFF2-40B4-BE49-F238E27FC236}">
              <a16:creationId xmlns:a16="http://schemas.microsoft.com/office/drawing/2014/main" id="{00000000-0008-0000-0000-000036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87" name="TextBox 5686">
          <a:extLst>
            <a:ext uri="{FF2B5EF4-FFF2-40B4-BE49-F238E27FC236}">
              <a16:creationId xmlns:a16="http://schemas.microsoft.com/office/drawing/2014/main" id="{00000000-0008-0000-0000-000037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88" name="TextBox 5687">
          <a:extLst>
            <a:ext uri="{FF2B5EF4-FFF2-40B4-BE49-F238E27FC236}">
              <a16:creationId xmlns:a16="http://schemas.microsoft.com/office/drawing/2014/main" id="{00000000-0008-0000-0000-000038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89" name="TextBox 5688">
          <a:extLst>
            <a:ext uri="{FF2B5EF4-FFF2-40B4-BE49-F238E27FC236}">
              <a16:creationId xmlns:a16="http://schemas.microsoft.com/office/drawing/2014/main" id="{00000000-0008-0000-0000-000039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90" name="TextBox 5689">
          <a:extLst>
            <a:ext uri="{FF2B5EF4-FFF2-40B4-BE49-F238E27FC236}">
              <a16:creationId xmlns:a16="http://schemas.microsoft.com/office/drawing/2014/main" id="{00000000-0008-0000-0000-00003A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91" name="TextBox 5690">
          <a:extLst>
            <a:ext uri="{FF2B5EF4-FFF2-40B4-BE49-F238E27FC236}">
              <a16:creationId xmlns:a16="http://schemas.microsoft.com/office/drawing/2014/main" id="{00000000-0008-0000-0000-00003B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5692" name="TextBox 5691">
          <a:extLst>
            <a:ext uri="{FF2B5EF4-FFF2-40B4-BE49-F238E27FC236}">
              <a16:creationId xmlns:a16="http://schemas.microsoft.com/office/drawing/2014/main" id="{00000000-0008-0000-0000-00003C16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5693" name="TextBox 5692">
          <a:extLst>
            <a:ext uri="{FF2B5EF4-FFF2-40B4-BE49-F238E27FC236}">
              <a16:creationId xmlns:a16="http://schemas.microsoft.com/office/drawing/2014/main" id="{00000000-0008-0000-0000-00003D16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5694" name="TextBox 5693">
          <a:extLst>
            <a:ext uri="{FF2B5EF4-FFF2-40B4-BE49-F238E27FC236}">
              <a16:creationId xmlns:a16="http://schemas.microsoft.com/office/drawing/2014/main" id="{00000000-0008-0000-0000-00003E16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0</xdr:colOff>
      <xdr:row>0</xdr:row>
      <xdr:rowOff>0</xdr:rowOff>
    </xdr:from>
    <xdr:ext cx="184731" cy="278089"/>
    <xdr:sp macro="" textlink="">
      <xdr:nvSpPr>
        <xdr:cNvPr id="5695" name="TextBox 5694">
          <a:extLst>
            <a:ext uri="{FF2B5EF4-FFF2-40B4-BE49-F238E27FC236}">
              <a16:creationId xmlns:a16="http://schemas.microsoft.com/office/drawing/2014/main" id="{00000000-0008-0000-0000-00003F160000}"/>
            </a:ext>
          </a:extLst>
        </xdr:cNvPr>
        <xdr:cNvSpPr txBox="1"/>
      </xdr:nvSpPr>
      <xdr:spPr>
        <a:xfrm>
          <a:off x="814578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96" name="TextBox 5695">
          <a:extLst>
            <a:ext uri="{FF2B5EF4-FFF2-40B4-BE49-F238E27FC236}">
              <a16:creationId xmlns:a16="http://schemas.microsoft.com/office/drawing/2014/main" id="{00000000-0008-0000-0000-000040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97" name="TextBox 5696">
          <a:extLst>
            <a:ext uri="{FF2B5EF4-FFF2-40B4-BE49-F238E27FC236}">
              <a16:creationId xmlns:a16="http://schemas.microsoft.com/office/drawing/2014/main" id="{00000000-0008-0000-0000-000041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98" name="TextBox 5697">
          <a:extLst>
            <a:ext uri="{FF2B5EF4-FFF2-40B4-BE49-F238E27FC236}">
              <a16:creationId xmlns:a16="http://schemas.microsoft.com/office/drawing/2014/main" id="{00000000-0008-0000-0000-000042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699" name="TextBox 5698">
          <a:extLst>
            <a:ext uri="{FF2B5EF4-FFF2-40B4-BE49-F238E27FC236}">
              <a16:creationId xmlns:a16="http://schemas.microsoft.com/office/drawing/2014/main" id="{00000000-0008-0000-0000-000043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00" name="TextBox 5699">
          <a:extLst>
            <a:ext uri="{FF2B5EF4-FFF2-40B4-BE49-F238E27FC236}">
              <a16:creationId xmlns:a16="http://schemas.microsoft.com/office/drawing/2014/main" id="{00000000-0008-0000-0000-000044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01" name="TextBox 5700">
          <a:extLst>
            <a:ext uri="{FF2B5EF4-FFF2-40B4-BE49-F238E27FC236}">
              <a16:creationId xmlns:a16="http://schemas.microsoft.com/office/drawing/2014/main" id="{00000000-0008-0000-0000-000045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02" name="TextBox 5701">
          <a:extLst>
            <a:ext uri="{FF2B5EF4-FFF2-40B4-BE49-F238E27FC236}">
              <a16:creationId xmlns:a16="http://schemas.microsoft.com/office/drawing/2014/main" id="{00000000-0008-0000-0000-000046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03" name="TextBox 5702">
          <a:extLst>
            <a:ext uri="{FF2B5EF4-FFF2-40B4-BE49-F238E27FC236}">
              <a16:creationId xmlns:a16="http://schemas.microsoft.com/office/drawing/2014/main" id="{00000000-0008-0000-0000-000047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04" name="TextBox 5703">
          <a:extLst>
            <a:ext uri="{FF2B5EF4-FFF2-40B4-BE49-F238E27FC236}">
              <a16:creationId xmlns:a16="http://schemas.microsoft.com/office/drawing/2014/main" id="{00000000-0008-0000-0000-000048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05" name="TextBox 5704">
          <a:extLst>
            <a:ext uri="{FF2B5EF4-FFF2-40B4-BE49-F238E27FC236}">
              <a16:creationId xmlns:a16="http://schemas.microsoft.com/office/drawing/2014/main" id="{00000000-0008-0000-0000-000049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06" name="TextBox 5705">
          <a:extLst>
            <a:ext uri="{FF2B5EF4-FFF2-40B4-BE49-F238E27FC236}">
              <a16:creationId xmlns:a16="http://schemas.microsoft.com/office/drawing/2014/main" id="{00000000-0008-0000-0000-00004A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07" name="TextBox 5706">
          <a:extLst>
            <a:ext uri="{FF2B5EF4-FFF2-40B4-BE49-F238E27FC236}">
              <a16:creationId xmlns:a16="http://schemas.microsoft.com/office/drawing/2014/main" id="{00000000-0008-0000-0000-00004B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08" name="TextBox 5707">
          <a:extLst>
            <a:ext uri="{FF2B5EF4-FFF2-40B4-BE49-F238E27FC236}">
              <a16:creationId xmlns:a16="http://schemas.microsoft.com/office/drawing/2014/main" id="{00000000-0008-0000-0000-00004C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09" name="TextBox 5708">
          <a:extLst>
            <a:ext uri="{FF2B5EF4-FFF2-40B4-BE49-F238E27FC236}">
              <a16:creationId xmlns:a16="http://schemas.microsoft.com/office/drawing/2014/main" id="{00000000-0008-0000-0000-00004D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10" name="TextBox 5709">
          <a:extLst>
            <a:ext uri="{FF2B5EF4-FFF2-40B4-BE49-F238E27FC236}">
              <a16:creationId xmlns:a16="http://schemas.microsoft.com/office/drawing/2014/main" id="{00000000-0008-0000-0000-00004E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11" name="TextBox 5710">
          <a:extLst>
            <a:ext uri="{FF2B5EF4-FFF2-40B4-BE49-F238E27FC236}">
              <a16:creationId xmlns:a16="http://schemas.microsoft.com/office/drawing/2014/main" id="{00000000-0008-0000-0000-00004F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12" name="TextBox 5711">
          <a:extLst>
            <a:ext uri="{FF2B5EF4-FFF2-40B4-BE49-F238E27FC236}">
              <a16:creationId xmlns:a16="http://schemas.microsoft.com/office/drawing/2014/main" id="{00000000-0008-0000-0000-000050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13" name="TextBox 5712">
          <a:extLst>
            <a:ext uri="{FF2B5EF4-FFF2-40B4-BE49-F238E27FC236}">
              <a16:creationId xmlns:a16="http://schemas.microsoft.com/office/drawing/2014/main" id="{00000000-0008-0000-0000-000051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14" name="TextBox 5713">
          <a:extLst>
            <a:ext uri="{FF2B5EF4-FFF2-40B4-BE49-F238E27FC236}">
              <a16:creationId xmlns:a16="http://schemas.microsoft.com/office/drawing/2014/main" id="{00000000-0008-0000-0000-000052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15" name="TextBox 5714">
          <a:extLst>
            <a:ext uri="{FF2B5EF4-FFF2-40B4-BE49-F238E27FC236}">
              <a16:creationId xmlns:a16="http://schemas.microsoft.com/office/drawing/2014/main" id="{00000000-0008-0000-0000-000053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16" name="TextBox 5715">
          <a:extLst>
            <a:ext uri="{FF2B5EF4-FFF2-40B4-BE49-F238E27FC236}">
              <a16:creationId xmlns:a16="http://schemas.microsoft.com/office/drawing/2014/main" id="{00000000-0008-0000-0000-000054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17" name="TextBox 5716">
          <a:extLst>
            <a:ext uri="{FF2B5EF4-FFF2-40B4-BE49-F238E27FC236}">
              <a16:creationId xmlns:a16="http://schemas.microsoft.com/office/drawing/2014/main" id="{00000000-0008-0000-0000-000055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18" name="TextBox 5717">
          <a:extLst>
            <a:ext uri="{FF2B5EF4-FFF2-40B4-BE49-F238E27FC236}">
              <a16:creationId xmlns:a16="http://schemas.microsoft.com/office/drawing/2014/main" id="{00000000-0008-0000-0000-000056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19" name="TextBox 5718">
          <a:extLst>
            <a:ext uri="{FF2B5EF4-FFF2-40B4-BE49-F238E27FC236}">
              <a16:creationId xmlns:a16="http://schemas.microsoft.com/office/drawing/2014/main" id="{00000000-0008-0000-0000-000057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20" name="TextBox 5719">
          <a:extLst>
            <a:ext uri="{FF2B5EF4-FFF2-40B4-BE49-F238E27FC236}">
              <a16:creationId xmlns:a16="http://schemas.microsoft.com/office/drawing/2014/main" id="{00000000-0008-0000-0000-000058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21" name="TextBox 5720">
          <a:extLst>
            <a:ext uri="{FF2B5EF4-FFF2-40B4-BE49-F238E27FC236}">
              <a16:creationId xmlns:a16="http://schemas.microsoft.com/office/drawing/2014/main" id="{00000000-0008-0000-0000-000059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22" name="TextBox 5721">
          <a:extLst>
            <a:ext uri="{FF2B5EF4-FFF2-40B4-BE49-F238E27FC236}">
              <a16:creationId xmlns:a16="http://schemas.microsoft.com/office/drawing/2014/main" id="{00000000-0008-0000-0000-00005A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23" name="TextBox 5722">
          <a:extLst>
            <a:ext uri="{FF2B5EF4-FFF2-40B4-BE49-F238E27FC236}">
              <a16:creationId xmlns:a16="http://schemas.microsoft.com/office/drawing/2014/main" id="{00000000-0008-0000-0000-00005B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24" name="TextBox 5723">
          <a:extLst>
            <a:ext uri="{FF2B5EF4-FFF2-40B4-BE49-F238E27FC236}">
              <a16:creationId xmlns:a16="http://schemas.microsoft.com/office/drawing/2014/main" id="{00000000-0008-0000-0000-00005C160000}"/>
            </a:ext>
          </a:extLst>
        </xdr:cNvPr>
        <xdr:cNvSpPr txBox="1"/>
      </xdr:nvSpPr>
      <xdr:spPr>
        <a:xfrm>
          <a:off x="9281160" y="0"/>
          <a:ext cx="192428" cy="2780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25" name="TextBox 5724">
          <a:extLst>
            <a:ext uri="{FF2B5EF4-FFF2-40B4-BE49-F238E27FC236}">
              <a16:creationId xmlns:a16="http://schemas.microsoft.com/office/drawing/2014/main" id="{00000000-0008-0000-0000-00005D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26" name="TextBox 5725">
          <a:extLst>
            <a:ext uri="{FF2B5EF4-FFF2-40B4-BE49-F238E27FC236}">
              <a16:creationId xmlns:a16="http://schemas.microsoft.com/office/drawing/2014/main" id="{00000000-0008-0000-0000-00005E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27" name="TextBox 5726">
          <a:extLst>
            <a:ext uri="{FF2B5EF4-FFF2-40B4-BE49-F238E27FC236}">
              <a16:creationId xmlns:a16="http://schemas.microsoft.com/office/drawing/2014/main" id="{00000000-0008-0000-0000-00005F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28" name="TextBox 5727">
          <a:extLst>
            <a:ext uri="{FF2B5EF4-FFF2-40B4-BE49-F238E27FC236}">
              <a16:creationId xmlns:a16="http://schemas.microsoft.com/office/drawing/2014/main" id="{00000000-0008-0000-0000-000060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29" name="TextBox 5728">
          <a:extLst>
            <a:ext uri="{FF2B5EF4-FFF2-40B4-BE49-F238E27FC236}">
              <a16:creationId xmlns:a16="http://schemas.microsoft.com/office/drawing/2014/main" id="{00000000-0008-0000-0000-000061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30" name="TextBox 5729">
          <a:extLst>
            <a:ext uri="{FF2B5EF4-FFF2-40B4-BE49-F238E27FC236}">
              <a16:creationId xmlns:a16="http://schemas.microsoft.com/office/drawing/2014/main" id="{00000000-0008-0000-0000-000062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31" name="TextBox 5730">
          <a:extLst>
            <a:ext uri="{FF2B5EF4-FFF2-40B4-BE49-F238E27FC236}">
              <a16:creationId xmlns:a16="http://schemas.microsoft.com/office/drawing/2014/main" id="{00000000-0008-0000-0000-000063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32" name="TextBox 5731">
          <a:extLst>
            <a:ext uri="{FF2B5EF4-FFF2-40B4-BE49-F238E27FC236}">
              <a16:creationId xmlns:a16="http://schemas.microsoft.com/office/drawing/2014/main" id="{00000000-0008-0000-0000-000064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33" name="TextBox 5732">
          <a:extLst>
            <a:ext uri="{FF2B5EF4-FFF2-40B4-BE49-F238E27FC236}">
              <a16:creationId xmlns:a16="http://schemas.microsoft.com/office/drawing/2014/main" id="{00000000-0008-0000-0000-000065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34" name="TextBox 5733">
          <a:extLst>
            <a:ext uri="{FF2B5EF4-FFF2-40B4-BE49-F238E27FC236}">
              <a16:creationId xmlns:a16="http://schemas.microsoft.com/office/drawing/2014/main" id="{00000000-0008-0000-0000-000066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35" name="TextBox 5734">
          <a:extLst>
            <a:ext uri="{FF2B5EF4-FFF2-40B4-BE49-F238E27FC236}">
              <a16:creationId xmlns:a16="http://schemas.microsoft.com/office/drawing/2014/main" id="{00000000-0008-0000-0000-000067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36" name="TextBox 5735">
          <a:extLst>
            <a:ext uri="{FF2B5EF4-FFF2-40B4-BE49-F238E27FC236}">
              <a16:creationId xmlns:a16="http://schemas.microsoft.com/office/drawing/2014/main" id="{00000000-0008-0000-0000-000068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37" name="TextBox 5736">
          <a:extLst>
            <a:ext uri="{FF2B5EF4-FFF2-40B4-BE49-F238E27FC236}">
              <a16:creationId xmlns:a16="http://schemas.microsoft.com/office/drawing/2014/main" id="{00000000-0008-0000-0000-000069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38" name="TextBox 5737">
          <a:extLst>
            <a:ext uri="{FF2B5EF4-FFF2-40B4-BE49-F238E27FC236}">
              <a16:creationId xmlns:a16="http://schemas.microsoft.com/office/drawing/2014/main" id="{00000000-0008-0000-0000-00006A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39" name="TextBox 5738">
          <a:extLst>
            <a:ext uri="{FF2B5EF4-FFF2-40B4-BE49-F238E27FC236}">
              <a16:creationId xmlns:a16="http://schemas.microsoft.com/office/drawing/2014/main" id="{00000000-0008-0000-0000-00006B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40" name="TextBox 5739">
          <a:extLst>
            <a:ext uri="{FF2B5EF4-FFF2-40B4-BE49-F238E27FC236}">
              <a16:creationId xmlns:a16="http://schemas.microsoft.com/office/drawing/2014/main" id="{00000000-0008-0000-0000-00006C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41" name="TextBox 5740">
          <a:extLst>
            <a:ext uri="{FF2B5EF4-FFF2-40B4-BE49-F238E27FC236}">
              <a16:creationId xmlns:a16="http://schemas.microsoft.com/office/drawing/2014/main" id="{00000000-0008-0000-0000-00006D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3572</xdr:colOff>
      <xdr:row>0</xdr:row>
      <xdr:rowOff>0</xdr:rowOff>
    </xdr:from>
    <xdr:ext cx="192120" cy="264560"/>
    <xdr:sp macro="" textlink="">
      <xdr:nvSpPr>
        <xdr:cNvPr id="5742" name="TextBox 5741">
          <a:extLst>
            <a:ext uri="{FF2B5EF4-FFF2-40B4-BE49-F238E27FC236}">
              <a16:creationId xmlns:a16="http://schemas.microsoft.com/office/drawing/2014/main" id="{00000000-0008-0000-0000-00006E160000}"/>
            </a:ext>
          </a:extLst>
        </xdr:cNvPr>
        <xdr:cNvSpPr txBox="1"/>
      </xdr:nvSpPr>
      <xdr:spPr>
        <a:xfrm>
          <a:off x="6312932"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3572</xdr:colOff>
      <xdr:row>0</xdr:row>
      <xdr:rowOff>0</xdr:rowOff>
    </xdr:from>
    <xdr:ext cx="192120" cy="264560"/>
    <xdr:sp macro="" textlink="">
      <xdr:nvSpPr>
        <xdr:cNvPr id="5743" name="TextBox 5742">
          <a:extLst>
            <a:ext uri="{FF2B5EF4-FFF2-40B4-BE49-F238E27FC236}">
              <a16:creationId xmlns:a16="http://schemas.microsoft.com/office/drawing/2014/main" id="{00000000-0008-0000-0000-00006F160000}"/>
            </a:ext>
          </a:extLst>
        </xdr:cNvPr>
        <xdr:cNvSpPr txBox="1"/>
      </xdr:nvSpPr>
      <xdr:spPr>
        <a:xfrm>
          <a:off x="6312932"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44" name="TextBox 5743">
          <a:extLst>
            <a:ext uri="{FF2B5EF4-FFF2-40B4-BE49-F238E27FC236}">
              <a16:creationId xmlns:a16="http://schemas.microsoft.com/office/drawing/2014/main" id="{00000000-0008-0000-0000-000070160000}"/>
            </a:ext>
          </a:extLst>
        </xdr:cNvPr>
        <xdr:cNvSpPr txBox="1"/>
      </xdr:nvSpPr>
      <xdr:spPr>
        <a:xfrm>
          <a:off x="9281160" y="0"/>
          <a:ext cx="192428" cy="2780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45" name="TextBox 5744">
          <a:extLst>
            <a:ext uri="{FF2B5EF4-FFF2-40B4-BE49-F238E27FC236}">
              <a16:creationId xmlns:a16="http://schemas.microsoft.com/office/drawing/2014/main" id="{00000000-0008-0000-0000-000071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46" name="TextBox 5745">
          <a:extLst>
            <a:ext uri="{FF2B5EF4-FFF2-40B4-BE49-F238E27FC236}">
              <a16:creationId xmlns:a16="http://schemas.microsoft.com/office/drawing/2014/main" id="{00000000-0008-0000-0000-000072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47" name="TextBox 5746">
          <a:extLst>
            <a:ext uri="{FF2B5EF4-FFF2-40B4-BE49-F238E27FC236}">
              <a16:creationId xmlns:a16="http://schemas.microsoft.com/office/drawing/2014/main" id="{00000000-0008-0000-0000-000073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48" name="TextBox 5747">
          <a:extLst>
            <a:ext uri="{FF2B5EF4-FFF2-40B4-BE49-F238E27FC236}">
              <a16:creationId xmlns:a16="http://schemas.microsoft.com/office/drawing/2014/main" id="{00000000-0008-0000-0000-000074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49" name="TextBox 5748">
          <a:extLst>
            <a:ext uri="{FF2B5EF4-FFF2-40B4-BE49-F238E27FC236}">
              <a16:creationId xmlns:a16="http://schemas.microsoft.com/office/drawing/2014/main" id="{00000000-0008-0000-0000-000075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50" name="TextBox 5749">
          <a:extLst>
            <a:ext uri="{FF2B5EF4-FFF2-40B4-BE49-F238E27FC236}">
              <a16:creationId xmlns:a16="http://schemas.microsoft.com/office/drawing/2014/main" id="{00000000-0008-0000-0000-000076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51" name="TextBox 5750">
          <a:extLst>
            <a:ext uri="{FF2B5EF4-FFF2-40B4-BE49-F238E27FC236}">
              <a16:creationId xmlns:a16="http://schemas.microsoft.com/office/drawing/2014/main" id="{00000000-0008-0000-0000-000077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52" name="TextBox 5751">
          <a:extLst>
            <a:ext uri="{FF2B5EF4-FFF2-40B4-BE49-F238E27FC236}">
              <a16:creationId xmlns:a16="http://schemas.microsoft.com/office/drawing/2014/main" id="{00000000-0008-0000-0000-000078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53" name="TextBox 5752">
          <a:extLst>
            <a:ext uri="{FF2B5EF4-FFF2-40B4-BE49-F238E27FC236}">
              <a16:creationId xmlns:a16="http://schemas.microsoft.com/office/drawing/2014/main" id="{00000000-0008-0000-0000-000079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54" name="TextBox 5753">
          <a:extLst>
            <a:ext uri="{FF2B5EF4-FFF2-40B4-BE49-F238E27FC236}">
              <a16:creationId xmlns:a16="http://schemas.microsoft.com/office/drawing/2014/main" id="{00000000-0008-0000-0000-00007A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755" name="TextBox 5754">
          <a:extLst>
            <a:ext uri="{FF2B5EF4-FFF2-40B4-BE49-F238E27FC236}">
              <a16:creationId xmlns:a16="http://schemas.microsoft.com/office/drawing/2014/main" id="{00000000-0008-0000-0000-00007B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56" name="TextBox 5755">
          <a:extLst>
            <a:ext uri="{FF2B5EF4-FFF2-40B4-BE49-F238E27FC236}">
              <a16:creationId xmlns:a16="http://schemas.microsoft.com/office/drawing/2014/main" id="{00000000-0008-0000-0000-00007C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57" name="TextBox 5756">
          <a:extLst>
            <a:ext uri="{FF2B5EF4-FFF2-40B4-BE49-F238E27FC236}">
              <a16:creationId xmlns:a16="http://schemas.microsoft.com/office/drawing/2014/main" id="{00000000-0008-0000-0000-00007D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58" name="TextBox 5757">
          <a:extLst>
            <a:ext uri="{FF2B5EF4-FFF2-40B4-BE49-F238E27FC236}">
              <a16:creationId xmlns:a16="http://schemas.microsoft.com/office/drawing/2014/main" id="{00000000-0008-0000-0000-00007E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59" name="TextBox 5758">
          <a:extLst>
            <a:ext uri="{FF2B5EF4-FFF2-40B4-BE49-F238E27FC236}">
              <a16:creationId xmlns:a16="http://schemas.microsoft.com/office/drawing/2014/main" id="{00000000-0008-0000-0000-00007F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60" name="TextBox 5759">
          <a:extLst>
            <a:ext uri="{FF2B5EF4-FFF2-40B4-BE49-F238E27FC236}">
              <a16:creationId xmlns:a16="http://schemas.microsoft.com/office/drawing/2014/main" id="{00000000-0008-0000-0000-000080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61" name="TextBox 5760">
          <a:extLst>
            <a:ext uri="{FF2B5EF4-FFF2-40B4-BE49-F238E27FC236}">
              <a16:creationId xmlns:a16="http://schemas.microsoft.com/office/drawing/2014/main" id="{00000000-0008-0000-0000-000081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62" name="TextBox 5761">
          <a:extLst>
            <a:ext uri="{FF2B5EF4-FFF2-40B4-BE49-F238E27FC236}">
              <a16:creationId xmlns:a16="http://schemas.microsoft.com/office/drawing/2014/main" id="{00000000-0008-0000-0000-000082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63" name="TextBox 5762">
          <a:extLst>
            <a:ext uri="{FF2B5EF4-FFF2-40B4-BE49-F238E27FC236}">
              <a16:creationId xmlns:a16="http://schemas.microsoft.com/office/drawing/2014/main" id="{00000000-0008-0000-0000-000083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64" name="TextBox 5763">
          <a:extLst>
            <a:ext uri="{FF2B5EF4-FFF2-40B4-BE49-F238E27FC236}">
              <a16:creationId xmlns:a16="http://schemas.microsoft.com/office/drawing/2014/main" id="{00000000-0008-0000-0000-000084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65" name="TextBox 5764">
          <a:extLst>
            <a:ext uri="{FF2B5EF4-FFF2-40B4-BE49-F238E27FC236}">
              <a16:creationId xmlns:a16="http://schemas.microsoft.com/office/drawing/2014/main" id="{00000000-0008-0000-0000-000085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66" name="TextBox 5765">
          <a:extLst>
            <a:ext uri="{FF2B5EF4-FFF2-40B4-BE49-F238E27FC236}">
              <a16:creationId xmlns:a16="http://schemas.microsoft.com/office/drawing/2014/main" id="{00000000-0008-0000-0000-000086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67" name="TextBox 5766">
          <a:extLst>
            <a:ext uri="{FF2B5EF4-FFF2-40B4-BE49-F238E27FC236}">
              <a16:creationId xmlns:a16="http://schemas.microsoft.com/office/drawing/2014/main" id="{00000000-0008-0000-0000-000087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68" name="TextBox 5767">
          <a:extLst>
            <a:ext uri="{FF2B5EF4-FFF2-40B4-BE49-F238E27FC236}">
              <a16:creationId xmlns:a16="http://schemas.microsoft.com/office/drawing/2014/main" id="{00000000-0008-0000-0000-000088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69" name="TextBox 5768">
          <a:extLst>
            <a:ext uri="{FF2B5EF4-FFF2-40B4-BE49-F238E27FC236}">
              <a16:creationId xmlns:a16="http://schemas.microsoft.com/office/drawing/2014/main" id="{00000000-0008-0000-0000-000089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70" name="TextBox 5769">
          <a:extLst>
            <a:ext uri="{FF2B5EF4-FFF2-40B4-BE49-F238E27FC236}">
              <a16:creationId xmlns:a16="http://schemas.microsoft.com/office/drawing/2014/main" id="{00000000-0008-0000-0000-00008A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71" name="TextBox 5770">
          <a:extLst>
            <a:ext uri="{FF2B5EF4-FFF2-40B4-BE49-F238E27FC236}">
              <a16:creationId xmlns:a16="http://schemas.microsoft.com/office/drawing/2014/main" id="{00000000-0008-0000-0000-00008B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72" name="TextBox 5771">
          <a:extLst>
            <a:ext uri="{FF2B5EF4-FFF2-40B4-BE49-F238E27FC236}">
              <a16:creationId xmlns:a16="http://schemas.microsoft.com/office/drawing/2014/main" id="{00000000-0008-0000-0000-00008C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73" name="TextBox 5772">
          <a:extLst>
            <a:ext uri="{FF2B5EF4-FFF2-40B4-BE49-F238E27FC236}">
              <a16:creationId xmlns:a16="http://schemas.microsoft.com/office/drawing/2014/main" id="{00000000-0008-0000-0000-00008D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74" name="TextBox 5773">
          <a:extLst>
            <a:ext uri="{FF2B5EF4-FFF2-40B4-BE49-F238E27FC236}">
              <a16:creationId xmlns:a16="http://schemas.microsoft.com/office/drawing/2014/main" id="{00000000-0008-0000-0000-00008E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75" name="TextBox 5774">
          <a:extLst>
            <a:ext uri="{FF2B5EF4-FFF2-40B4-BE49-F238E27FC236}">
              <a16:creationId xmlns:a16="http://schemas.microsoft.com/office/drawing/2014/main" id="{00000000-0008-0000-0000-00008F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76" name="TextBox 5775">
          <a:extLst>
            <a:ext uri="{FF2B5EF4-FFF2-40B4-BE49-F238E27FC236}">
              <a16:creationId xmlns:a16="http://schemas.microsoft.com/office/drawing/2014/main" id="{00000000-0008-0000-0000-000090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77" name="TextBox 5776">
          <a:extLst>
            <a:ext uri="{FF2B5EF4-FFF2-40B4-BE49-F238E27FC236}">
              <a16:creationId xmlns:a16="http://schemas.microsoft.com/office/drawing/2014/main" id="{00000000-0008-0000-0000-000091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78" name="TextBox 5777">
          <a:extLst>
            <a:ext uri="{FF2B5EF4-FFF2-40B4-BE49-F238E27FC236}">
              <a16:creationId xmlns:a16="http://schemas.microsoft.com/office/drawing/2014/main" id="{00000000-0008-0000-0000-000092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79" name="TextBox 5778">
          <a:extLst>
            <a:ext uri="{FF2B5EF4-FFF2-40B4-BE49-F238E27FC236}">
              <a16:creationId xmlns:a16="http://schemas.microsoft.com/office/drawing/2014/main" id="{00000000-0008-0000-0000-000093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80" name="TextBox 5779">
          <a:extLst>
            <a:ext uri="{FF2B5EF4-FFF2-40B4-BE49-F238E27FC236}">
              <a16:creationId xmlns:a16="http://schemas.microsoft.com/office/drawing/2014/main" id="{00000000-0008-0000-0000-000094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81" name="TextBox 5780">
          <a:extLst>
            <a:ext uri="{FF2B5EF4-FFF2-40B4-BE49-F238E27FC236}">
              <a16:creationId xmlns:a16="http://schemas.microsoft.com/office/drawing/2014/main" id="{00000000-0008-0000-0000-000095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82" name="TextBox 5781">
          <a:extLst>
            <a:ext uri="{FF2B5EF4-FFF2-40B4-BE49-F238E27FC236}">
              <a16:creationId xmlns:a16="http://schemas.microsoft.com/office/drawing/2014/main" id="{00000000-0008-0000-0000-000096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83" name="TextBox 5782">
          <a:extLst>
            <a:ext uri="{FF2B5EF4-FFF2-40B4-BE49-F238E27FC236}">
              <a16:creationId xmlns:a16="http://schemas.microsoft.com/office/drawing/2014/main" id="{00000000-0008-0000-0000-000097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84" name="TextBox 5783">
          <a:extLst>
            <a:ext uri="{FF2B5EF4-FFF2-40B4-BE49-F238E27FC236}">
              <a16:creationId xmlns:a16="http://schemas.microsoft.com/office/drawing/2014/main" id="{00000000-0008-0000-0000-000098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85" name="TextBox 5784">
          <a:extLst>
            <a:ext uri="{FF2B5EF4-FFF2-40B4-BE49-F238E27FC236}">
              <a16:creationId xmlns:a16="http://schemas.microsoft.com/office/drawing/2014/main" id="{00000000-0008-0000-0000-000099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86" name="TextBox 5785">
          <a:extLst>
            <a:ext uri="{FF2B5EF4-FFF2-40B4-BE49-F238E27FC236}">
              <a16:creationId xmlns:a16="http://schemas.microsoft.com/office/drawing/2014/main" id="{00000000-0008-0000-0000-00009A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87" name="TextBox 5786">
          <a:extLst>
            <a:ext uri="{FF2B5EF4-FFF2-40B4-BE49-F238E27FC236}">
              <a16:creationId xmlns:a16="http://schemas.microsoft.com/office/drawing/2014/main" id="{00000000-0008-0000-0000-00009B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88" name="TextBox 5787">
          <a:extLst>
            <a:ext uri="{FF2B5EF4-FFF2-40B4-BE49-F238E27FC236}">
              <a16:creationId xmlns:a16="http://schemas.microsoft.com/office/drawing/2014/main" id="{00000000-0008-0000-0000-00009C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89" name="TextBox 5788">
          <a:extLst>
            <a:ext uri="{FF2B5EF4-FFF2-40B4-BE49-F238E27FC236}">
              <a16:creationId xmlns:a16="http://schemas.microsoft.com/office/drawing/2014/main" id="{00000000-0008-0000-0000-00009D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90" name="TextBox 5789">
          <a:extLst>
            <a:ext uri="{FF2B5EF4-FFF2-40B4-BE49-F238E27FC236}">
              <a16:creationId xmlns:a16="http://schemas.microsoft.com/office/drawing/2014/main" id="{00000000-0008-0000-0000-00009E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91" name="TextBox 5790">
          <a:extLst>
            <a:ext uri="{FF2B5EF4-FFF2-40B4-BE49-F238E27FC236}">
              <a16:creationId xmlns:a16="http://schemas.microsoft.com/office/drawing/2014/main" id="{00000000-0008-0000-0000-00009F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92" name="TextBox 5791">
          <a:extLst>
            <a:ext uri="{FF2B5EF4-FFF2-40B4-BE49-F238E27FC236}">
              <a16:creationId xmlns:a16="http://schemas.microsoft.com/office/drawing/2014/main" id="{00000000-0008-0000-0000-0000A0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93" name="TextBox 5792">
          <a:extLst>
            <a:ext uri="{FF2B5EF4-FFF2-40B4-BE49-F238E27FC236}">
              <a16:creationId xmlns:a16="http://schemas.microsoft.com/office/drawing/2014/main" id="{00000000-0008-0000-0000-0000A1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94" name="TextBox 5793">
          <a:extLst>
            <a:ext uri="{FF2B5EF4-FFF2-40B4-BE49-F238E27FC236}">
              <a16:creationId xmlns:a16="http://schemas.microsoft.com/office/drawing/2014/main" id="{00000000-0008-0000-0000-0000A2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95" name="TextBox 5794">
          <a:extLst>
            <a:ext uri="{FF2B5EF4-FFF2-40B4-BE49-F238E27FC236}">
              <a16:creationId xmlns:a16="http://schemas.microsoft.com/office/drawing/2014/main" id="{00000000-0008-0000-0000-0000A3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96" name="TextBox 5795">
          <a:extLst>
            <a:ext uri="{FF2B5EF4-FFF2-40B4-BE49-F238E27FC236}">
              <a16:creationId xmlns:a16="http://schemas.microsoft.com/office/drawing/2014/main" id="{00000000-0008-0000-0000-0000A4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797" name="TextBox 5796">
          <a:extLst>
            <a:ext uri="{FF2B5EF4-FFF2-40B4-BE49-F238E27FC236}">
              <a16:creationId xmlns:a16="http://schemas.microsoft.com/office/drawing/2014/main" id="{00000000-0008-0000-0000-0000A5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98" name="TextBox 5797">
          <a:extLst>
            <a:ext uri="{FF2B5EF4-FFF2-40B4-BE49-F238E27FC236}">
              <a16:creationId xmlns:a16="http://schemas.microsoft.com/office/drawing/2014/main" id="{00000000-0008-0000-0000-0000A6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799" name="TextBox 5798">
          <a:extLst>
            <a:ext uri="{FF2B5EF4-FFF2-40B4-BE49-F238E27FC236}">
              <a16:creationId xmlns:a16="http://schemas.microsoft.com/office/drawing/2014/main" id="{00000000-0008-0000-0000-0000A7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800" name="TextBox 5799">
          <a:extLst>
            <a:ext uri="{FF2B5EF4-FFF2-40B4-BE49-F238E27FC236}">
              <a16:creationId xmlns:a16="http://schemas.microsoft.com/office/drawing/2014/main" id="{00000000-0008-0000-0000-0000A8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801" name="TextBox 5800">
          <a:extLst>
            <a:ext uri="{FF2B5EF4-FFF2-40B4-BE49-F238E27FC236}">
              <a16:creationId xmlns:a16="http://schemas.microsoft.com/office/drawing/2014/main" id="{00000000-0008-0000-0000-0000A9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802" name="TextBox 5801">
          <a:extLst>
            <a:ext uri="{FF2B5EF4-FFF2-40B4-BE49-F238E27FC236}">
              <a16:creationId xmlns:a16="http://schemas.microsoft.com/office/drawing/2014/main" id="{00000000-0008-0000-0000-0000AA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803" name="TextBox 5802">
          <a:extLst>
            <a:ext uri="{FF2B5EF4-FFF2-40B4-BE49-F238E27FC236}">
              <a16:creationId xmlns:a16="http://schemas.microsoft.com/office/drawing/2014/main" id="{00000000-0008-0000-0000-0000AB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804" name="TextBox 5803">
          <a:extLst>
            <a:ext uri="{FF2B5EF4-FFF2-40B4-BE49-F238E27FC236}">
              <a16:creationId xmlns:a16="http://schemas.microsoft.com/office/drawing/2014/main" id="{00000000-0008-0000-0000-0000AC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805" name="TextBox 5804">
          <a:extLst>
            <a:ext uri="{FF2B5EF4-FFF2-40B4-BE49-F238E27FC236}">
              <a16:creationId xmlns:a16="http://schemas.microsoft.com/office/drawing/2014/main" id="{00000000-0008-0000-0000-0000AD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806" name="TextBox 5805">
          <a:extLst>
            <a:ext uri="{FF2B5EF4-FFF2-40B4-BE49-F238E27FC236}">
              <a16:creationId xmlns:a16="http://schemas.microsoft.com/office/drawing/2014/main" id="{00000000-0008-0000-0000-0000AE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807" name="TextBox 5806">
          <a:extLst>
            <a:ext uri="{FF2B5EF4-FFF2-40B4-BE49-F238E27FC236}">
              <a16:creationId xmlns:a16="http://schemas.microsoft.com/office/drawing/2014/main" id="{00000000-0008-0000-0000-0000AF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808" name="TextBox 5807">
          <a:extLst>
            <a:ext uri="{FF2B5EF4-FFF2-40B4-BE49-F238E27FC236}">
              <a16:creationId xmlns:a16="http://schemas.microsoft.com/office/drawing/2014/main" id="{00000000-0008-0000-0000-0000B0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809" name="TextBox 5808">
          <a:extLst>
            <a:ext uri="{FF2B5EF4-FFF2-40B4-BE49-F238E27FC236}">
              <a16:creationId xmlns:a16="http://schemas.microsoft.com/office/drawing/2014/main" id="{00000000-0008-0000-0000-0000B1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810" name="TextBox 5809">
          <a:extLst>
            <a:ext uri="{FF2B5EF4-FFF2-40B4-BE49-F238E27FC236}">
              <a16:creationId xmlns:a16="http://schemas.microsoft.com/office/drawing/2014/main" id="{00000000-0008-0000-0000-0000B2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811" name="TextBox 5810">
          <a:extLst>
            <a:ext uri="{FF2B5EF4-FFF2-40B4-BE49-F238E27FC236}">
              <a16:creationId xmlns:a16="http://schemas.microsoft.com/office/drawing/2014/main" id="{00000000-0008-0000-0000-0000B3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812" name="TextBox 5811">
          <a:extLst>
            <a:ext uri="{FF2B5EF4-FFF2-40B4-BE49-F238E27FC236}">
              <a16:creationId xmlns:a16="http://schemas.microsoft.com/office/drawing/2014/main" id="{00000000-0008-0000-0000-0000B4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813" name="TextBox 5812">
          <a:extLst>
            <a:ext uri="{FF2B5EF4-FFF2-40B4-BE49-F238E27FC236}">
              <a16:creationId xmlns:a16="http://schemas.microsoft.com/office/drawing/2014/main" id="{00000000-0008-0000-0000-0000B5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814" name="TextBox 5813">
          <a:extLst>
            <a:ext uri="{FF2B5EF4-FFF2-40B4-BE49-F238E27FC236}">
              <a16:creationId xmlns:a16="http://schemas.microsoft.com/office/drawing/2014/main" id="{00000000-0008-0000-0000-0000B6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815" name="TextBox 5814">
          <a:extLst>
            <a:ext uri="{FF2B5EF4-FFF2-40B4-BE49-F238E27FC236}">
              <a16:creationId xmlns:a16="http://schemas.microsoft.com/office/drawing/2014/main" id="{00000000-0008-0000-0000-0000B7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816" name="TextBox 5815">
          <a:extLst>
            <a:ext uri="{FF2B5EF4-FFF2-40B4-BE49-F238E27FC236}">
              <a16:creationId xmlns:a16="http://schemas.microsoft.com/office/drawing/2014/main" id="{00000000-0008-0000-0000-0000B8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817" name="TextBox 5816">
          <a:extLst>
            <a:ext uri="{FF2B5EF4-FFF2-40B4-BE49-F238E27FC236}">
              <a16:creationId xmlns:a16="http://schemas.microsoft.com/office/drawing/2014/main" id="{00000000-0008-0000-0000-0000B9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818" name="TextBox 5817">
          <a:extLst>
            <a:ext uri="{FF2B5EF4-FFF2-40B4-BE49-F238E27FC236}">
              <a16:creationId xmlns:a16="http://schemas.microsoft.com/office/drawing/2014/main" id="{00000000-0008-0000-0000-0000BA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819" name="TextBox 5818">
          <a:extLst>
            <a:ext uri="{FF2B5EF4-FFF2-40B4-BE49-F238E27FC236}">
              <a16:creationId xmlns:a16="http://schemas.microsoft.com/office/drawing/2014/main" id="{00000000-0008-0000-0000-0000BB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820" name="TextBox 5819">
          <a:extLst>
            <a:ext uri="{FF2B5EF4-FFF2-40B4-BE49-F238E27FC236}">
              <a16:creationId xmlns:a16="http://schemas.microsoft.com/office/drawing/2014/main" id="{00000000-0008-0000-0000-0000BC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5821" name="TextBox 5820">
          <a:extLst>
            <a:ext uri="{FF2B5EF4-FFF2-40B4-BE49-F238E27FC236}">
              <a16:creationId xmlns:a16="http://schemas.microsoft.com/office/drawing/2014/main" id="{00000000-0008-0000-0000-0000BD16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822" name="TextBox 5821">
          <a:extLst>
            <a:ext uri="{FF2B5EF4-FFF2-40B4-BE49-F238E27FC236}">
              <a16:creationId xmlns:a16="http://schemas.microsoft.com/office/drawing/2014/main" id="{00000000-0008-0000-0000-0000BE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5823" name="TextBox 5822">
          <a:extLst>
            <a:ext uri="{FF2B5EF4-FFF2-40B4-BE49-F238E27FC236}">
              <a16:creationId xmlns:a16="http://schemas.microsoft.com/office/drawing/2014/main" id="{00000000-0008-0000-0000-0000BF16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24" name="TextBox 5823">
          <a:extLst>
            <a:ext uri="{FF2B5EF4-FFF2-40B4-BE49-F238E27FC236}">
              <a16:creationId xmlns:a16="http://schemas.microsoft.com/office/drawing/2014/main" id="{00000000-0008-0000-0000-0000C0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25" name="TextBox 5824">
          <a:extLst>
            <a:ext uri="{FF2B5EF4-FFF2-40B4-BE49-F238E27FC236}">
              <a16:creationId xmlns:a16="http://schemas.microsoft.com/office/drawing/2014/main" id="{00000000-0008-0000-0000-0000C1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26" name="TextBox 5825">
          <a:extLst>
            <a:ext uri="{FF2B5EF4-FFF2-40B4-BE49-F238E27FC236}">
              <a16:creationId xmlns:a16="http://schemas.microsoft.com/office/drawing/2014/main" id="{00000000-0008-0000-0000-0000C2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27" name="TextBox 5826">
          <a:extLst>
            <a:ext uri="{FF2B5EF4-FFF2-40B4-BE49-F238E27FC236}">
              <a16:creationId xmlns:a16="http://schemas.microsoft.com/office/drawing/2014/main" id="{00000000-0008-0000-0000-0000C3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28" name="TextBox 5827">
          <a:extLst>
            <a:ext uri="{FF2B5EF4-FFF2-40B4-BE49-F238E27FC236}">
              <a16:creationId xmlns:a16="http://schemas.microsoft.com/office/drawing/2014/main" id="{00000000-0008-0000-0000-0000C4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29" name="TextBox 5828">
          <a:extLst>
            <a:ext uri="{FF2B5EF4-FFF2-40B4-BE49-F238E27FC236}">
              <a16:creationId xmlns:a16="http://schemas.microsoft.com/office/drawing/2014/main" id="{00000000-0008-0000-0000-0000C5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30" name="TextBox 5829">
          <a:extLst>
            <a:ext uri="{FF2B5EF4-FFF2-40B4-BE49-F238E27FC236}">
              <a16:creationId xmlns:a16="http://schemas.microsoft.com/office/drawing/2014/main" id="{00000000-0008-0000-0000-0000C6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31" name="TextBox 5830">
          <a:extLst>
            <a:ext uri="{FF2B5EF4-FFF2-40B4-BE49-F238E27FC236}">
              <a16:creationId xmlns:a16="http://schemas.microsoft.com/office/drawing/2014/main" id="{00000000-0008-0000-0000-0000C7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32" name="TextBox 5831">
          <a:extLst>
            <a:ext uri="{FF2B5EF4-FFF2-40B4-BE49-F238E27FC236}">
              <a16:creationId xmlns:a16="http://schemas.microsoft.com/office/drawing/2014/main" id="{00000000-0008-0000-0000-0000C8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33" name="TextBox 5832">
          <a:extLst>
            <a:ext uri="{FF2B5EF4-FFF2-40B4-BE49-F238E27FC236}">
              <a16:creationId xmlns:a16="http://schemas.microsoft.com/office/drawing/2014/main" id="{00000000-0008-0000-0000-0000C9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34" name="TextBox 5833">
          <a:extLst>
            <a:ext uri="{FF2B5EF4-FFF2-40B4-BE49-F238E27FC236}">
              <a16:creationId xmlns:a16="http://schemas.microsoft.com/office/drawing/2014/main" id="{00000000-0008-0000-0000-0000CA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35" name="TextBox 5834">
          <a:extLst>
            <a:ext uri="{FF2B5EF4-FFF2-40B4-BE49-F238E27FC236}">
              <a16:creationId xmlns:a16="http://schemas.microsoft.com/office/drawing/2014/main" id="{00000000-0008-0000-0000-0000CB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36" name="TextBox 5835">
          <a:extLst>
            <a:ext uri="{FF2B5EF4-FFF2-40B4-BE49-F238E27FC236}">
              <a16:creationId xmlns:a16="http://schemas.microsoft.com/office/drawing/2014/main" id="{00000000-0008-0000-0000-0000CC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37" name="TextBox 5836">
          <a:extLst>
            <a:ext uri="{FF2B5EF4-FFF2-40B4-BE49-F238E27FC236}">
              <a16:creationId xmlns:a16="http://schemas.microsoft.com/office/drawing/2014/main" id="{00000000-0008-0000-0000-0000CD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38" name="TextBox 5837">
          <a:extLst>
            <a:ext uri="{FF2B5EF4-FFF2-40B4-BE49-F238E27FC236}">
              <a16:creationId xmlns:a16="http://schemas.microsoft.com/office/drawing/2014/main" id="{00000000-0008-0000-0000-0000CE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39" name="TextBox 5838">
          <a:extLst>
            <a:ext uri="{FF2B5EF4-FFF2-40B4-BE49-F238E27FC236}">
              <a16:creationId xmlns:a16="http://schemas.microsoft.com/office/drawing/2014/main" id="{00000000-0008-0000-0000-0000CF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40" name="TextBox 5839">
          <a:extLst>
            <a:ext uri="{FF2B5EF4-FFF2-40B4-BE49-F238E27FC236}">
              <a16:creationId xmlns:a16="http://schemas.microsoft.com/office/drawing/2014/main" id="{00000000-0008-0000-0000-0000D0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41" name="TextBox 5840">
          <a:extLst>
            <a:ext uri="{FF2B5EF4-FFF2-40B4-BE49-F238E27FC236}">
              <a16:creationId xmlns:a16="http://schemas.microsoft.com/office/drawing/2014/main" id="{00000000-0008-0000-0000-0000D1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42" name="TextBox 5841">
          <a:extLst>
            <a:ext uri="{FF2B5EF4-FFF2-40B4-BE49-F238E27FC236}">
              <a16:creationId xmlns:a16="http://schemas.microsoft.com/office/drawing/2014/main" id="{00000000-0008-0000-0000-0000D2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43" name="TextBox 5842">
          <a:extLst>
            <a:ext uri="{FF2B5EF4-FFF2-40B4-BE49-F238E27FC236}">
              <a16:creationId xmlns:a16="http://schemas.microsoft.com/office/drawing/2014/main" id="{00000000-0008-0000-0000-0000D3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44" name="TextBox 5843">
          <a:extLst>
            <a:ext uri="{FF2B5EF4-FFF2-40B4-BE49-F238E27FC236}">
              <a16:creationId xmlns:a16="http://schemas.microsoft.com/office/drawing/2014/main" id="{00000000-0008-0000-0000-0000D4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45" name="TextBox 5844">
          <a:extLst>
            <a:ext uri="{FF2B5EF4-FFF2-40B4-BE49-F238E27FC236}">
              <a16:creationId xmlns:a16="http://schemas.microsoft.com/office/drawing/2014/main" id="{00000000-0008-0000-0000-0000D5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46" name="TextBox 5845">
          <a:extLst>
            <a:ext uri="{FF2B5EF4-FFF2-40B4-BE49-F238E27FC236}">
              <a16:creationId xmlns:a16="http://schemas.microsoft.com/office/drawing/2014/main" id="{00000000-0008-0000-0000-0000D6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47" name="TextBox 5846">
          <a:extLst>
            <a:ext uri="{FF2B5EF4-FFF2-40B4-BE49-F238E27FC236}">
              <a16:creationId xmlns:a16="http://schemas.microsoft.com/office/drawing/2014/main" id="{00000000-0008-0000-0000-0000D7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48" name="TextBox 5847">
          <a:extLst>
            <a:ext uri="{FF2B5EF4-FFF2-40B4-BE49-F238E27FC236}">
              <a16:creationId xmlns:a16="http://schemas.microsoft.com/office/drawing/2014/main" id="{00000000-0008-0000-0000-0000D8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49" name="TextBox 5848">
          <a:extLst>
            <a:ext uri="{FF2B5EF4-FFF2-40B4-BE49-F238E27FC236}">
              <a16:creationId xmlns:a16="http://schemas.microsoft.com/office/drawing/2014/main" id="{00000000-0008-0000-0000-0000D9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50" name="TextBox 5849">
          <a:extLst>
            <a:ext uri="{FF2B5EF4-FFF2-40B4-BE49-F238E27FC236}">
              <a16:creationId xmlns:a16="http://schemas.microsoft.com/office/drawing/2014/main" id="{00000000-0008-0000-0000-0000DA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851" name="TextBox 5850">
          <a:extLst>
            <a:ext uri="{FF2B5EF4-FFF2-40B4-BE49-F238E27FC236}">
              <a16:creationId xmlns:a16="http://schemas.microsoft.com/office/drawing/2014/main" id="{00000000-0008-0000-0000-0000DB16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52" name="TextBox 5851">
          <a:extLst>
            <a:ext uri="{FF2B5EF4-FFF2-40B4-BE49-F238E27FC236}">
              <a16:creationId xmlns:a16="http://schemas.microsoft.com/office/drawing/2014/main" id="{00000000-0008-0000-0000-0000DC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53" name="TextBox 5852">
          <a:extLst>
            <a:ext uri="{FF2B5EF4-FFF2-40B4-BE49-F238E27FC236}">
              <a16:creationId xmlns:a16="http://schemas.microsoft.com/office/drawing/2014/main" id="{00000000-0008-0000-0000-0000DD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54" name="TextBox 5853">
          <a:extLst>
            <a:ext uri="{FF2B5EF4-FFF2-40B4-BE49-F238E27FC236}">
              <a16:creationId xmlns:a16="http://schemas.microsoft.com/office/drawing/2014/main" id="{00000000-0008-0000-0000-0000DE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55" name="TextBox 5854">
          <a:extLst>
            <a:ext uri="{FF2B5EF4-FFF2-40B4-BE49-F238E27FC236}">
              <a16:creationId xmlns:a16="http://schemas.microsoft.com/office/drawing/2014/main" id="{00000000-0008-0000-0000-0000DF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56" name="TextBox 5855">
          <a:extLst>
            <a:ext uri="{FF2B5EF4-FFF2-40B4-BE49-F238E27FC236}">
              <a16:creationId xmlns:a16="http://schemas.microsoft.com/office/drawing/2014/main" id="{00000000-0008-0000-0000-0000E0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57" name="TextBox 5856">
          <a:extLst>
            <a:ext uri="{FF2B5EF4-FFF2-40B4-BE49-F238E27FC236}">
              <a16:creationId xmlns:a16="http://schemas.microsoft.com/office/drawing/2014/main" id="{00000000-0008-0000-0000-0000E1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58" name="TextBox 5857">
          <a:extLst>
            <a:ext uri="{FF2B5EF4-FFF2-40B4-BE49-F238E27FC236}">
              <a16:creationId xmlns:a16="http://schemas.microsoft.com/office/drawing/2014/main" id="{00000000-0008-0000-0000-0000E2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59" name="TextBox 5858">
          <a:extLst>
            <a:ext uri="{FF2B5EF4-FFF2-40B4-BE49-F238E27FC236}">
              <a16:creationId xmlns:a16="http://schemas.microsoft.com/office/drawing/2014/main" id="{00000000-0008-0000-0000-0000E3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60" name="TextBox 5859">
          <a:extLst>
            <a:ext uri="{FF2B5EF4-FFF2-40B4-BE49-F238E27FC236}">
              <a16:creationId xmlns:a16="http://schemas.microsoft.com/office/drawing/2014/main" id="{00000000-0008-0000-0000-0000E4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61" name="TextBox 5860">
          <a:extLst>
            <a:ext uri="{FF2B5EF4-FFF2-40B4-BE49-F238E27FC236}">
              <a16:creationId xmlns:a16="http://schemas.microsoft.com/office/drawing/2014/main" id="{00000000-0008-0000-0000-0000E5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62" name="TextBox 5861">
          <a:extLst>
            <a:ext uri="{FF2B5EF4-FFF2-40B4-BE49-F238E27FC236}">
              <a16:creationId xmlns:a16="http://schemas.microsoft.com/office/drawing/2014/main" id="{00000000-0008-0000-0000-0000E6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63" name="TextBox 5862">
          <a:extLst>
            <a:ext uri="{FF2B5EF4-FFF2-40B4-BE49-F238E27FC236}">
              <a16:creationId xmlns:a16="http://schemas.microsoft.com/office/drawing/2014/main" id="{00000000-0008-0000-0000-0000E7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64" name="TextBox 5863">
          <a:extLst>
            <a:ext uri="{FF2B5EF4-FFF2-40B4-BE49-F238E27FC236}">
              <a16:creationId xmlns:a16="http://schemas.microsoft.com/office/drawing/2014/main" id="{00000000-0008-0000-0000-0000E8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65" name="TextBox 5864">
          <a:extLst>
            <a:ext uri="{FF2B5EF4-FFF2-40B4-BE49-F238E27FC236}">
              <a16:creationId xmlns:a16="http://schemas.microsoft.com/office/drawing/2014/main" id="{00000000-0008-0000-0000-0000E9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66" name="TextBox 5865">
          <a:extLst>
            <a:ext uri="{FF2B5EF4-FFF2-40B4-BE49-F238E27FC236}">
              <a16:creationId xmlns:a16="http://schemas.microsoft.com/office/drawing/2014/main" id="{00000000-0008-0000-0000-0000EA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67" name="TextBox 5866">
          <a:extLst>
            <a:ext uri="{FF2B5EF4-FFF2-40B4-BE49-F238E27FC236}">
              <a16:creationId xmlns:a16="http://schemas.microsoft.com/office/drawing/2014/main" id="{00000000-0008-0000-0000-0000EB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68" name="TextBox 5867">
          <a:extLst>
            <a:ext uri="{FF2B5EF4-FFF2-40B4-BE49-F238E27FC236}">
              <a16:creationId xmlns:a16="http://schemas.microsoft.com/office/drawing/2014/main" id="{00000000-0008-0000-0000-0000EC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69" name="TextBox 5868">
          <a:extLst>
            <a:ext uri="{FF2B5EF4-FFF2-40B4-BE49-F238E27FC236}">
              <a16:creationId xmlns:a16="http://schemas.microsoft.com/office/drawing/2014/main" id="{00000000-0008-0000-0000-0000ED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70" name="TextBox 5869">
          <a:extLst>
            <a:ext uri="{FF2B5EF4-FFF2-40B4-BE49-F238E27FC236}">
              <a16:creationId xmlns:a16="http://schemas.microsoft.com/office/drawing/2014/main" id="{00000000-0008-0000-0000-0000EE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71" name="TextBox 5870">
          <a:extLst>
            <a:ext uri="{FF2B5EF4-FFF2-40B4-BE49-F238E27FC236}">
              <a16:creationId xmlns:a16="http://schemas.microsoft.com/office/drawing/2014/main" id="{00000000-0008-0000-0000-0000EF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72" name="TextBox 5871">
          <a:extLst>
            <a:ext uri="{FF2B5EF4-FFF2-40B4-BE49-F238E27FC236}">
              <a16:creationId xmlns:a16="http://schemas.microsoft.com/office/drawing/2014/main" id="{00000000-0008-0000-0000-0000F0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73" name="TextBox 5872">
          <a:extLst>
            <a:ext uri="{FF2B5EF4-FFF2-40B4-BE49-F238E27FC236}">
              <a16:creationId xmlns:a16="http://schemas.microsoft.com/office/drawing/2014/main" id="{00000000-0008-0000-0000-0000F1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74" name="TextBox 5873">
          <a:extLst>
            <a:ext uri="{FF2B5EF4-FFF2-40B4-BE49-F238E27FC236}">
              <a16:creationId xmlns:a16="http://schemas.microsoft.com/office/drawing/2014/main" id="{00000000-0008-0000-0000-0000F2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75" name="TextBox 5874">
          <a:extLst>
            <a:ext uri="{FF2B5EF4-FFF2-40B4-BE49-F238E27FC236}">
              <a16:creationId xmlns:a16="http://schemas.microsoft.com/office/drawing/2014/main" id="{00000000-0008-0000-0000-0000F3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76" name="TextBox 5875">
          <a:extLst>
            <a:ext uri="{FF2B5EF4-FFF2-40B4-BE49-F238E27FC236}">
              <a16:creationId xmlns:a16="http://schemas.microsoft.com/office/drawing/2014/main" id="{00000000-0008-0000-0000-0000F4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77" name="TextBox 5876">
          <a:extLst>
            <a:ext uri="{FF2B5EF4-FFF2-40B4-BE49-F238E27FC236}">
              <a16:creationId xmlns:a16="http://schemas.microsoft.com/office/drawing/2014/main" id="{00000000-0008-0000-0000-0000F5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78" name="TextBox 5877">
          <a:extLst>
            <a:ext uri="{FF2B5EF4-FFF2-40B4-BE49-F238E27FC236}">
              <a16:creationId xmlns:a16="http://schemas.microsoft.com/office/drawing/2014/main" id="{00000000-0008-0000-0000-0000F6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79" name="TextBox 5878">
          <a:extLst>
            <a:ext uri="{FF2B5EF4-FFF2-40B4-BE49-F238E27FC236}">
              <a16:creationId xmlns:a16="http://schemas.microsoft.com/office/drawing/2014/main" id="{00000000-0008-0000-0000-0000F7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80" name="TextBox 5879">
          <a:extLst>
            <a:ext uri="{FF2B5EF4-FFF2-40B4-BE49-F238E27FC236}">
              <a16:creationId xmlns:a16="http://schemas.microsoft.com/office/drawing/2014/main" id="{00000000-0008-0000-0000-0000F8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81" name="TextBox 5880">
          <a:extLst>
            <a:ext uri="{FF2B5EF4-FFF2-40B4-BE49-F238E27FC236}">
              <a16:creationId xmlns:a16="http://schemas.microsoft.com/office/drawing/2014/main" id="{00000000-0008-0000-0000-0000F9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82" name="TextBox 5881">
          <a:extLst>
            <a:ext uri="{FF2B5EF4-FFF2-40B4-BE49-F238E27FC236}">
              <a16:creationId xmlns:a16="http://schemas.microsoft.com/office/drawing/2014/main" id="{00000000-0008-0000-0000-0000FA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83" name="TextBox 5882">
          <a:extLst>
            <a:ext uri="{FF2B5EF4-FFF2-40B4-BE49-F238E27FC236}">
              <a16:creationId xmlns:a16="http://schemas.microsoft.com/office/drawing/2014/main" id="{00000000-0008-0000-0000-0000FB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84" name="TextBox 5883">
          <a:extLst>
            <a:ext uri="{FF2B5EF4-FFF2-40B4-BE49-F238E27FC236}">
              <a16:creationId xmlns:a16="http://schemas.microsoft.com/office/drawing/2014/main" id="{00000000-0008-0000-0000-0000FC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85" name="TextBox 5884">
          <a:extLst>
            <a:ext uri="{FF2B5EF4-FFF2-40B4-BE49-F238E27FC236}">
              <a16:creationId xmlns:a16="http://schemas.microsoft.com/office/drawing/2014/main" id="{00000000-0008-0000-0000-0000FD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86" name="TextBox 5885">
          <a:extLst>
            <a:ext uri="{FF2B5EF4-FFF2-40B4-BE49-F238E27FC236}">
              <a16:creationId xmlns:a16="http://schemas.microsoft.com/office/drawing/2014/main" id="{00000000-0008-0000-0000-0000FE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87" name="TextBox 5886">
          <a:extLst>
            <a:ext uri="{FF2B5EF4-FFF2-40B4-BE49-F238E27FC236}">
              <a16:creationId xmlns:a16="http://schemas.microsoft.com/office/drawing/2014/main" id="{00000000-0008-0000-0000-0000FF16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88" name="TextBox 5887">
          <a:extLst>
            <a:ext uri="{FF2B5EF4-FFF2-40B4-BE49-F238E27FC236}">
              <a16:creationId xmlns:a16="http://schemas.microsoft.com/office/drawing/2014/main" id="{00000000-0008-0000-0000-000000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89" name="TextBox 5888">
          <a:extLst>
            <a:ext uri="{FF2B5EF4-FFF2-40B4-BE49-F238E27FC236}">
              <a16:creationId xmlns:a16="http://schemas.microsoft.com/office/drawing/2014/main" id="{00000000-0008-0000-0000-000001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90" name="TextBox 5889">
          <a:extLst>
            <a:ext uri="{FF2B5EF4-FFF2-40B4-BE49-F238E27FC236}">
              <a16:creationId xmlns:a16="http://schemas.microsoft.com/office/drawing/2014/main" id="{00000000-0008-0000-0000-000002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91" name="TextBox 5890">
          <a:extLst>
            <a:ext uri="{FF2B5EF4-FFF2-40B4-BE49-F238E27FC236}">
              <a16:creationId xmlns:a16="http://schemas.microsoft.com/office/drawing/2014/main" id="{00000000-0008-0000-0000-000003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92" name="TextBox 5891">
          <a:extLst>
            <a:ext uri="{FF2B5EF4-FFF2-40B4-BE49-F238E27FC236}">
              <a16:creationId xmlns:a16="http://schemas.microsoft.com/office/drawing/2014/main" id="{00000000-0008-0000-0000-000004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93" name="TextBox 5892">
          <a:extLst>
            <a:ext uri="{FF2B5EF4-FFF2-40B4-BE49-F238E27FC236}">
              <a16:creationId xmlns:a16="http://schemas.microsoft.com/office/drawing/2014/main" id="{00000000-0008-0000-0000-000005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94" name="TextBox 5893">
          <a:extLst>
            <a:ext uri="{FF2B5EF4-FFF2-40B4-BE49-F238E27FC236}">
              <a16:creationId xmlns:a16="http://schemas.microsoft.com/office/drawing/2014/main" id="{00000000-0008-0000-0000-000006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95" name="TextBox 5894">
          <a:extLst>
            <a:ext uri="{FF2B5EF4-FFF2-40B4-BE49-F238E27FC236}">
              <a16:creationId xmlns:a16="http://schemas.microsoft.com/office/drawing/2014/main" id="{00000000-0008-0000-0000-000007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96" name="TextBox 5895">
          <a:extLst>
            <a:ext uri="{FF2B5EF4-FFF2-40B4-BE49-F238E27FC236}">
              <a16:creationId xmlns:a16="http://schemas.microsoft.com/office/drawing/2014/main" id="{00000000-0008-0000-0000-000008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97" name="TextBox 5896">
          <a:extLst>
            <a:ext uri="{FF2B5EF4-FFF2-40B4-BE49-F238E27FC236}">
              <a16:creationId xmlns:a16="http://schemas.microsoft.com/office/drawing/2014/main" id="{00000000-0008-0000-0000-000009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98" name="TextBox 5897">
          <a:extLst>
            <a:ext uri="{FF2B5EF4-FFF2-40B4-BE49-F238E27FC236}">
              <a16:creationId xmlns:a16="http://schemas.microsoft.com/office/drawing/2014/main" id="{00000000-0008-0000-0000-00000A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899" name="TextBox 5898">
          <a:extLst>
            <a:ext uri="{FF2B5EF4-FFF2-40B4-BE49-F238E27FC236}">
              <a16:creationId xmlns:a16="http://schemas.microsoft.com/office/drawing/2014/main" id="{00000000-0008-0000-0000-00000B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00" name="TextBox 5899">
          <a:extLst>
            <a:ext uri="{FF2B5EF4-FFF2-40B4-BE49-F238E27FC236}">
              <a16:creationId xmlns:a16="http://schemas.microsoft.com/office/drawing/2014/main" id="{00000000-0008-0000-0000-00000C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01" name="TextBox 5900">
          <a:extLst>
            <a:ext uri="{FF2B5EF4-FFF2-40B4-BE49-F238E27FC236}">
              <a16:creationId xmlns:a16="http://schemas.microsoft.com/office/drawing/2014/main" id="{00000000-0008-0000-0000-00000D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02" name="TextBox 5901">
          <a:extLst>
            <a:ext uri="{FF2B5EF4-FFF2-40B4-BE49-F238E27FC236}">
              <a16:creationId xmlns:a16="http://schemas.microsoft.com/office/drawing/2014/main" id="{00000000-0008-0000-0000-00000E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03" name="TextBox 5902">
          <a:extLst>
            <a:ext uri="{FF2B5EF4-FFF2-40B4-BE49-F238E27FC236}">
              <a16:creationId xmlns:a16="http://schemas.microsoft.com/office/drawing/2014/main" id="{00000000-0008-0000-0000-00000F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04" name="TextBox 5903">
          <a:extLst>
            <a:ext uri="{FF2B5EF4-FFF2-40B4-BE49-F238E27FC236}">
              <a16:creationId xmlns:a16="http://schemas.microsoft.com/office/drawing/2014/main" id="{00000000-0008-0000-0000-000010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05" name="TextBox 5904">
          <a:extLst>
            <a:ext uri="{FF2B5EF4-FFF2-40B4-BE49-F238E27FC236}">
              <a16:creationId xmlns:a16="http://schemas.microsoft.com/office/drawing/2014/main" id="{00000000-0008-0000-0000-000011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06" name="TextBox 5905">
          <a:extLst>
            <a:ext uri="{FF2B5EF4-FFF2-40B4-BE49-F238E27FC236}">
              <a16:creationId xmlns:a16="http://schemas.microsoft.com/office/drawing/2014/main" id="{00000000-0008-0000-0000-000012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07" name="TextBox 5906">
          <a:extLst>
            <a:ext uri="{FF2B5EF4-FFF2-40B4-BE49-F238E27FC236}">
              <a16:creationId xmlns:a16="http://schemas.microsoft.com/office/drawing/2014/main" id="{00000000-0008-0000-0000-000013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08" name="TextBox 5907">
          <a:extLst>
            <a:ext uri="{FF2B5EF4-FFF2-40B4-BE49-F238E27FC236}">
              <a16:creationId xmlns:a16="http://schemas.microsoft.com/office/drawing/2014/main" id="{00000000-0008-0000-0000-000014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09" name="TextBox 5908">
          <a:extLst>
            <a:ext uri="{FF2B5EF4-FFF2-40B4-BE49-F238E27FC236}">
              <a16:creationId xmlns:a16="http://schemas.microsoft.com/office/drawing/2014/main" id="{00000000-0008-0000-0000-000015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10" name="TextBox 5909">
          <a:extLst>
            <a:ext uri="{FF2B5EF4-FFF2-40B4-BE49-F238E27FC236}">
              <a16:creationId xmlns:a16="http://schemas.microsoft.com/office/drawing/2014/main" id="{00000000-0008-0000-0000-000016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11" name="TextBox 5910">
          <a:extLst>
            <a:ext uri="{FF2B5EF4-FFF2-40B4-BE49-F238E27FC236}">
              <a16:creationId xmlns:a16="http://schemas.microsoft.com/office/drawing/2014/main" id="{00000000-0008-0000-0000-000017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12" name="TextBox 5911">
          <a:extLst>
            <a:ext uri="{FF2B5EF4-FFF2-40B4-BE49-F238E27FC236}">
              <a16:creationId xmlns:a16="http://schemas.microsoft.com/office/drawing/2014/main" id="{00000000-0008-0000-0000-000018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13" name="TextBox 5912">
          <a:extLst>
            <a:ext uri="{FF2B5EF4-FFF2-40B4-BE49-F238E27FC236}">
              <a16:creationId xmlns:a16="http://schemas.microsoft.com/office/drawing/2014/main" id="{00000000-0008-0000-0000-000019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14" name="TextBox 5913">
          <a:extLst>
            <a:ext uri="{FF2B5EF4-FFF2-40B4-BE49-F238E27FC236}">
              <a16:creationId xmlns:a16="http://schemas.microsoft.com/office/drawing/2014/main" id="{00000000-0008-0000-0000-00001A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15" name="TextBox 5914">
          <a:extLst>
            <a:ext uri="{FF2B5EF4-FFF2-40B4-BE49-F238E27FC236}">
              <a16:creationId xmlns:a16="http://schemas.microsoft.com/office/drawing/2014/main" id="{00000000-0008-0000-0000-00001B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16" name="TextBox 5915">
          <a:extLst>
            <a:ext uri="{FF2B5EF4-FFF2-40B4-BE49-F238E27FC236}">
              <a16:creationId xmlns:a16="http://schemas.microsoft.com/office/drawing/2014/main" id="{00000000-0008-0000-0000-00001C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17" name="TextBox 5916">
          <a:extLst>
            <a:ext uri="{FF2B5EF4-FFF2-40B4-BE49-F238E27FC236}">
              <a16:creationId xmlns:a16="http://schemas.microsoft.com/office/drawing/2014/main" id="{00000000-0008-0000-0000-00001D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18" name="TextBox 5917">
          <a:extLst>
            <a:ext uri="{FF2B5EF4-FFF2-40B4-BE49-F238E27FC236}">
              <a16:creationId xmlns:a16="http://schemas.microsoft.com/office/drawing/2014/main" id="{00000000-0008-0000-0000-00001E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19" name="TextBox 5918">
          <a:extLst>
            <a:ext uri="{FF2B5EF4-FFF2-40B4-BE49-F238E27FC236}">
              <a16:creationId xmlns:a16="http://schemas.microsoft.com/office/drawing/2014/main" id="{00000000-0008-0000-0000-00001F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20" name="TextBox 5919">
          <a:extLst>
            <a:ext uri="{FF2B5EF4-FFF2-40B4-BE49-F238E27FC236}">
              <a16:creationId xmlns:a16="http://schemas.microsoft.com/office/drawing/2014/main" id="{00000000-0008-0000-0000-000020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21" name="TextBox 5920">
          <a:extLst>
            <a:ext uri="{FF2B5EF4-FFF2-40B4-BE49-F238E27FC236}">
              <a16:creationId xmlns:a16="http://schemas.microsoft.com/office/drawing/2014/main" id="{00000000-0008-0000-0000-000021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22" name="TextBox 5921">
          <a:extLst>
            <a:ext uri="{FF2B5EF4-FFF2-40B4-BE49-F238E27FC236}">
              <a16:creationId xmlns:a16="http://schemas.microsoft.com/office/drawing/2014/main" id="{00000000-0008-0000-0000-000022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23" name="TextBox 5922">
          <a:extLst>
            <a:ext uri="{FF2B5EF4-FFF2-40B4-BE49-F238E27FC236}">
              <a16:creationId xmlns:a16="http://schemas.microsoft.com/office/drawing/2014/main" id="{00000000-0008-0000-0000-000023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24" name="TextBox 5923">
          <a:extLst>
            <a:ext uri="{FF2B5EF4-FFF2-40B4-BE49-F238E27FC236}">
              <a16:creationId xmlns:a16="http://schemas.microsoft.com/office/drawing/2014/main" id="{00000000-0008-0000-0000-000024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25" name="TextBox 5924">
          <a:extLst>
            <a:ext uri="{FF2B5EF4-FFF2-40B4-BE49-F238E27FC236}">
              <a16:creationId xmlns:a16="http://schemas.microsoft.com/office/drawing/2014/main" id="{00000000-0008-0000-0000-000025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26" name="TextBox 5925">
          <a:extLst>
            <a:ext uri="{FF2B5EF4-FFF2-40B4-BE49-F238E27FC236}">
              <a16:creationId xmlns:a16="http://schemas.microsoft.com/office/drawing/2014/main" id="{00000000-0008-0000-0000-000026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27" name="TextBox 5926">
          <a:extLst>
            <a:ext uri="{FF2B5EF4-FFF2-40B4-BE49-F238E27FC236}">
              <a16:creationId xmlns:a16="http://schemas.microsoft.com/office/drawing/2014/main" id="{00000000-0008-0000-0000-000027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28" name="TextBox 5927">
          <a:extLst>
            <a:ext uri="{FF2B5EF4-FFF2-40B4-BE49-F238E27FC236}">
              <a16:creationId xmlns:a16="http://schemas.microsoft.com/office/drawing/2014/main" id="{00000000-0008-0000-0000-000028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29" name="TextBox 5928">
          <a:extLst>
            <a:ext uri="{FF2B5EF4-FFF2-40B4-BE49-F238E27FC236}">
              <a16:creationId xmlns:a16="http://schemas.microsoft.com/office/drawing/2014/main" id="{00000000-0008-0000-0000-000029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30" name="TextBox 5929">
          <a:extLst>
            <a:ext uri="{FF2B5EF4-FFF2-40B4-BE49-F238E27FC236}">
              <a16:creationId xmlns:a16="http://schemas.microsoft.com/office/drawing/2014/main" id="{00000000-0008-0000-0000-00002A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31" name="TextBox 5930">
          <a:extLst>
            <a:ext uri="{FF2B5EF4-FFF2-40B4-BE49-F238E27FC236}">
              <a16:creationId xmlns:a16="http://schemas.microsoft.com/office/drawing/2014/main" id="{00000000-0008-0000-0000-00002B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32" name="TextBox 5931">
          <a:extLst>
            <a:ext uri="{FF2B5EF4-FFF2-40B4-BE49-F238E27FC236}">
              <a16:creationId xmlns:a16="http://schemas.microsoft.com/office/drawing/2014/main" id="{00000000-0008-0000-0000-00002C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33" name="TextBox 5932">
          <a:extLst>
            <a:ext uri="{FF2B5EF4-FFF2-40B4-BE49-F238E27FC236}">
              <a16:creationId xmlns:a16="http://schemas.microsoft.com/office/drawing/2014/main" id="{00000000-0008-0000-0000-00002D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34" name="TextBox 5933">
          <a:extLst>
            <a:ext uri="{FF2B5EF4-FFF2-40B4-BE49-F238E27FC236}">
              <a16:creationId xmlns:a16="http://schemas.microsoft.com/office/drawing/2014/main" id="{00000000-0008-0000-0000-00002E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35" name="TextBox 5934">
          <a:extLst>
            <a:ext uri="{FF2B5EF4-FFF2-40B4-BE49-F238E27FC236}">
              <a16:creationId xmlns:a16="http://schemas.microsoft.com/office/drawing/2014/main" id="{00000000-0008-0000-0000-00002F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36" name="TextBox 5935">
          <a:extLst>
            <a:ext uri="{FF2B5EF4-FFF2-40B4-BE49-F238E27FC236}">
              <a16:creationId xmlns:a16="http://schemas.microsoft.com/office/drawing/2014/main" id="{00000000-0008-0000-0000-000030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37" name="TextBox 5936">
          <a:extLst>
            <a:ext uri="{FF2B5EF4-FFF2-40B4-BE49-F238E27FC236}">
              <a16:creationId xmlns:a16="http://schemas.microsoft.com/office/drawing/2014/main" id="{00000000-0008-0000-0000-000031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38" name="TextBox 5937">
          <a:extLst>
            <a:ext uri="{FF2B5EF4-FFF2-40B4-BE49-F238E27FC236}">
              <a16:creationId xmlns:a16="http://schemas.microsoft.com/office/drawing/2014/main" id="{00000000-0008-0000-0000-000032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39" name="TextBox 5938">
          <a:extLst>
            <a:ext uri="{FF2B5EF4-FFF2-40B4-BE49-F238E27FC236}">
              <a16:creationId xmlns:a16="http://schemas.microsoft.com/office/drawing/2014/main" id="{00000000-0008-0000-0000-000033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40" name="TextBox 5939">
          <a:extLst>
            <a:ext uri="{FF2B5EF4-FFF2-40B4-BE49-F238E27FC236}">
              <a16:creationId xmlns:a16="http://schemas.microsoft.com/office/drawing/2014/main" id="{00000000-0008-0000-0000-000034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41" name="TextBox 5940">
          <a:extLst>
            <a:ext uri="{FF2B5EF4-FFF2-40B4-BE49-F238E27FC236}">
              <a16:creationId xmlns:a16="http://schemas.microsoft.com/office/drawing/2014/main" id="{00000000-0008-0000-0000-000035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42" name="TextBox 5941">
          <a:extLst>
            <a:ext uri="{FF2B5EF4-FFF2-40B4-BE49-F238E27FC236}">
              <a16:creationId xmlns:a16="http://schemas.microsoft.com/office/drawing/2014/main" id="{00000000-0008-0000-0000-000036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43" name="TextBox 5942">
          <a:extLst>
            <a:ext uri="{FF2B5EF4-FFF2-40B4-BE49-F238E27FC236}">
              <a16:creationId xmlns:a16="http://schemas.microsoft.com/office/drawing/2014/main" id="{00000000-0008-0000-0000-000037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44" name="TextBox 5943">
          <a:extLst>
            <a:ext uri="{FF2B5EF4-FFF2-40B4-BE49-F238E27FC236}">
              <a16:creationId xmlns:a16="http://schemas.microsoft.com/office/drawing/2014/main" id="{00000000-0008-0000-0000-000038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45" name="TextBox 5944">
          <a:extLst>
            <a:ext uri="{FF2B5EF4-FFF2-40B4-BE49-F238E27FC236}">
              <a16:creationId xmlns:a16="http://schemas.microsoft.com/office/drawing/2014/main" id="{00000000-0008-0000-0000-000039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46" name="TextBox 5945">
          <a:extLst>
            <a:ext uri="{FF2B5EF4-FFF2-40B4-BE49-F238E27FC236}">
              <a16:creationId xmlns:a16="http://schemas.microsoft.com/office/drawing/2014/main" id="{00000000-0008-0000-0000-00003A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47" name="TextBox 5946">
          <a:extLst>
            <a:ext uri="{FF2B5EF4-FFF2-40B4-BE49-F238E27FC236}">
              <a16:creationId xmlns:a16="http://schemas.microsoft.com/office/drawing/2014/main" id="{00000000-0008-0000-0000-00003B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48" name="TextBox 5947">
          <a:extLst>
            <a:ext uri="{FF2B5EF4-FFF2-40B4-BE49-F238E27FC236}">
              <a16:creationId xmlns:a16="http://schemas.microsoft.com/office/drawing/2014/main" id="{00000000-0008-0000-0000-00003C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49" name="TextBox 5948">
          <a:extLst>
            <a:ext uri="{FF2B5EF4-FFF2-40B4-BE49-F238E27FC236}">
              <a16:creationId xmlns:a16="http://schemas.microsoft.com/office/drawing/2014/main" id="{00000000-0008-0000-0000-00003D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50" name="TextBox 5949">
          <a:extLst>
            <a:ext uri="{FF2B5EF4-FFF2-40B4-BE49-F238E27FC236}">
              <a16:creationId xmlns:a16="http://schemas.microsoft.com/office/drawing/2014/main" id="{00000000-0008-0000-0000-00003E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51" name="TextBox 5950">
          <a:extLst>
            <a:ext uri="{FF2B5EF4-FFF2-40B4-BE49-F238E27FC236}">
              <a16:creationId xmlns:a16="http://schemas.microsoft.com/office/drawing/2014/main" id="{00000000-0008-0000-0000-00003F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52" name="TextBox 5951">
          <a:extLst>
            <a:ext uri="{FF2B5EF4-FFF2-40B4-BE49-F238E27FC236}">
              <a16:creationId xmlns:a16="http://schemas.microsoft.com/office/drawing/2014/main" id="{00000000-0008-0000-0000-000040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53" name="TextBox 5952">
          <a:extLst>
            <a:ext uri="{FF2B5EF4-FFF2-40B4-BE49-F238E27FC236}">
              <a16:creationId xmlns:a16="http://schemas.microsoft.com/office/drawing/2014/main" id="{00000000-0008-0000-0000-000041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54" name="TextBox 5953">
          <a:extLst>
            <a:ext uri="{FF2B5EF4-FFF2-40B4-BE49-F238E27FC236}">
              <a16:creationId xmlns:a16="http://schemas.microsoft.com/office/drawing/2014/main" id="{00000000-0008-0000-0000-000042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5955" name="TextBox 5954">
          <a:extLst>
            <a:ext uri="{FF2B5EF4-FFF2-40B4-BE49-F238E27FC236}">
              <a16:creationId xmlns:a16="http://schemas.microsoft.com/office/drawing/2014/main" id="{00000000-0008-0000-0000-00004317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956" name="TextBox 5955">
          <a:extLst>
            <a:ext uri="{FF2B5EF4-FFF2-40B4-BE49-F238E27FC236}">
              <a16:creationId xmlns:a16="http://schemas.microsoft.com/office/drawing/2014/main" id="{00000000-0008-0000-0000-00004417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957" name="TextBox 5956">
          <a:extLst>
            <a:ext uri="{FF2B5EF4-FFF2-40B4-BE49-F238E27FC236}">
              <a16:creationId xmlns:a16="http://schemas.microsoft.com/office/drawing/2014/main" id="{00000000-0008-0000-0000-00004517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958" name="TextBox 5957">
          <a:extLst>
            <a:ext uri="{FF2B5EF4-FFF2-40B4-BE49-F238E27FC236}">
              <a16:creationId xmlns:a16="http://schemas.microsoft.com/office/drawing/2014/main" id="{00000000-0008-0000-0000-00004617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959" name="TextBox 5958">
          <a:extLst>
            <a:ext uri="{FF2B5EF4-FFF2-40B4-BE49-F238E27FC236}">
              <a16:creationId xmlns:a16="http://schemas.microsoft.com/office/drawing/2014/main" id="{00000000-0008-0000-0000-00004717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960" name="TextBox 5959">
          <a:extLst>
            <a:ext uri="{FF2B5EF4-FFF2-40B4-BE49-F238E27FC236}">
              <a16:creationId xmlns:a16="http://schemas.microsoft.com/office/drawing/2014/main" id="{00000000-0008-0000-0000-00004817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961" name="TextBox 5960">
          <a:extLst>
            <a:ext uri="{FF2B5EF4-FFF2-40B4-BE49-F238E27FC236}">
              <a16:creationId xmlns:a16="http://schemas.microsoft.com/office/drawing/2014/main" id="{00000000-0008-0000-0000-00004917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962" name="TextBox 5961">
          <a:extLst>
            <a:ext uri="{FF2B5EF4-FFF2-40B4-BE49-F238E27FC236}">
              <a16:creationId xmlns:a16="http://schemas.microsoft.com/office/drawing/2014/main" id="{00000000-0008-0000-0000-00004A17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963" name="TextBox 5962">
          <a:extLst>
            <a:ext uri="{FF2B5EF4-FFF2-40B4-BE49-F238E27FC236}">
              <a16:creationId xmlns:a16="http://schemas.microsoft.com/office/drawing/2014/main" id="{00000000-0008-0000-0000-00004B17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964" name="TextBox 5963">
          <a:extLst>
            <a:ext uri="{FF2B5EF4-FFF2-40B4-BE49-F238E27FC236}">
              <a16:creationId xmlns:a16="http://schemas.microsoft.com/office/drawing/2014/main" id="{00000000-0008-0000-0000-00004C17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965" name="TextBox 5964">
          <a:extLst>
            <a:ext uri="{FF2B5EF4-FFF2-40B4-BE49-F238E27FC236}">
              <a16:creationId xmlns:a16="http://schemas.microsoft.com/office/drawing/2014/main" id="{00000000-0008-0000-0000-00004D17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966" name="TextBox 5965">
          <a:extLst>
            <a:ext uri="{FF2B5EF4-FFF2-40B4-BE49-F238E27FC236}">
              <a16:creationId xmlns:a16="http://schemas.microsoft.com/office/drawing/2014/main" id="{00000000-0008-0000-0000-00004E17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18449</xdr:colOff>
      <xdr:row>0</xdr:row>
      <xdr:rowOff>0</xdr:rowOff>
    </xdr:from>
    <xdr:ext cx="192763" cy="264560"/>
    <xdr:sp macro="" textlink="">
      <xdr:nvSpPr>
        <xdr:cNvPr id="5967" name="TextBox 5966">
          <a:extLst>
            <a:ext uri="{FF2B5EF4-FFF2-40B4-BE49-F238E27FC236}">
              <a16:creationId xmlns:a16="http://schemas.microsoft.com/office/drawing/2014/main" id="{00000000-0008-0000-0000-00004F170000}"/>
            </a:ext>
          </a:extLst>
        </xdr:cNvPr>
        <xdr:cNvSpPr txBox="1"/>
      </xdr:nvSpPr>
      <xdr:spPr>
        <a:xfrm>
          <a:off x="955709" y="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5968" name="TextBox 5967">
          <a:extLst>
            <a:ext uri="{FF2B5EF4-FFF2-40B4-BE49-F238E27FC236}">
              <a16:creationId xmlns:a16="http://schemas.microsoft.com/office/drawing/2014/main" id="{00000000-0008-0000-0000-00005017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5969" name="TextBox 5968">
          <a:extLst>
            <a:ext uri="{FF2B5EF4-FFF2-40B4-BE49-F238E27FC236}">
              <a16:creationId xmlns:a16="http://schemas.microsoft.com/office/drawing/2014/main" id="{00000000-0008-0000-0000-00005117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5970" name="TextBox 5969">
          <a:extLst>
            <a:ext uri="{FF2B5EF4-FFF2-40B4-BE49-F238E27FC236}">
              <a16:creationId xmlns:a16="http://schemas.microsoft.com/office/drawing/2014/main" id="{00000000-0008-0000-0000-00005217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5971" name="TextBox 5970">
          <a:extLst>
            <a:ext uri="{FF2B5EF4-FFF2-40B4-BE49-F238E27FC236}">
              <a16:creationId xmlns:a16="http://schemas.microsoft.com/office/drawing/2014/main" id="{00000000-0008-0000-0000-00005317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5972" name="TextBox 5971">
          <a:extLst>
            <a:ext uri="{FF2B5EF4-FFF2-40B4-BE49-F238E27FC236}">
              <a16:creationId xmlns:a16="http://schemas.microsoft.com/office/drawing/2014/main" id="{00000000-0008-0000-0000-00005417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5973" name="TextBox 5972">
          <a:extLst>
            <a:ext uri="{FF2B5EF4-FFF2-40B4-BE49-F238E27FC236}">
              <a16:creationId xmlns:a16="http://schemas.microsoft.com/office/drawing/2014/main" id="{00000000-0008-0000-0000-00005517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5974" name="TextBox 5973">
          <a:extLst>
            <a:ext uri="{FF2B5EF4-FFF2-40B4-BE49-F238E27FC236}">
              <a16:creationId xmlns:a16="http://schemas.microsoft.com/office/drawing/2014/main" id="{00000000-0008-0000-0000-00005617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5975" name="TextBox 5974">
          <a:extLst>
            <a:ext uri="{FF2B5EF4-FFF2-40B4-BE49-F238E27FC236}">
              <a16:creationId xmlns:a16="http://schemas.microsoft.com/office/drawing/2014/main" id="{00000000-0008-0000-0000-00005717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976" name="TextBox 5975">
          <a:extLst>
            <a:ext uri="{FF2B5EF4-FFF2-40B4-BE49-F238E27FC236}">
              <a16:creationId xmlns:a16="http://schemas.microsoft.com/office/drawing/2014/main" id="{00000000-0008-0000-0000-00005817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977" name="TextBox 5976">
          <a:extLst>
            <a:ext uri="{FF2B5EF4-FFF2-40B4-BE49-F238E27FC236}">
              <a16:creationId xmlns:a16="http://schemas.microsoft.com/office/drawing/2014/main" id="{00000000-0008-0000-0000-00005917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978" name="TextBox 5977">
          <a:extLst>
            <a:ext uri="{FF2B5EF4-FFF2-40B4-BE49-F238E27FC236}">
              <a16:creationId xmlns:a16="http://schemas.microsoft.com/office/drawing/2014/main" id="{00000000-0008-0000-0000-00005A17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979" name="TextBox 5978">
          <a:extLst>
            <a:ext uri="{FF2B5EF4-FFF2-40B4-BE49-F238E27FC236}">
              <a16:creationId xmlns:a16="http://schemas.microsoft.com/office/drawing/2014/main" id="{00000000-0008-0000-0000-00005B17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980" name="TextBox 5979">
          <a:extLst>
            <a:ext uri="{FF2B5EF4-FFF2-40B4-BE49-F238E27FC236}">
              <a16:creationId xmlns:a16="http://schemas.microsoft.com/office/drawing/2014/main" id="{00000000-0008-0000-0000-00005C17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981" name="TextBox 5980">
          <a:extLst>
            <a:ext uri="{FF2B5EF4-FFF2-40B4-BE49-F238E27FC236}">
              <a16:creationId xmlns:a16="http://schemas.microsoft.com/office/drawing/2014/main" id="{00000000-0008-0000-0000-00005D17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982" name="TextBox 5981">
          <a:extLst>
            <a:ext uri="{FF2B5EF4-FFF2-40B4-BE49-F238E27FC236}">
              <a16:creationId xmlns:a16="http://schemas.microsoft.com/office/drawing/2014/main" id="{00000000-0008-0000-0000-00005E17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983" name="TextBox 5982">
          <a:extLst>
            <a:ext uri="{FF2B5EF4-FFF2-40B4-BE49-F238E27FC236}">
              <a16:creationId xmlns:a16="http://schemas.microsoft.com/office/drawing/2014/main" id="{00000000-0008-0000-0000-00005F17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984" name="TextBox 5983">
          <a:extLst>
            <a:ext uri="{FF2B5EF4-FFF2-40B4-BE49-F238E27FC236}">
              <a16:creationId xmlns:a16="http://schemas.microsoft.com/office/drawing/2014/main" id="{00000000-0008-0000-0000-00006017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985" name="TextBox 5984">
          <a:extLst>
            <a:ext uri="{FF2B5EF4-FFF2-40B4-BE49-F238E27FC236}">
              <a16:creationId xmlns:a16="http://schemas.microsoft.com/office/drawing/2014/main" id="{00000000-0008-0000-0000-00006117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986" name="TextBox 5985">
          <a:extLst>
            <a:ext uri="{FF2B5EF4-FFF2-40B4-BE49-F238E27FC236}">
              <a16:creationId xmlns:a16="http://schemas.microsoft.com/office/drawing/2014/main" id="{00000000-0008-0000-0000-00006217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5987" name="TextBox 5986">
          <a:extLst>
            <a:ext uri="{FF2B5EF4-FFF2-40B4-BE49-F238E27FC236}">
              <a16:creationId xmlns:a16="http://schemas.microsoft.com/office/drawing/2014/main" id="{00000000-0008-0000-0000-00006317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988" name="TextBox 5987">
          <a:extLst>
            <a:ext uri="{FF2B5EF4-FFF2-40B4-BE49-F238E27FC236}">
              <a16:creationId xmlns:a16="http://schemas.microsoft.com/office/drawing/2014/main" id="{00000000-0008-0000-0000-00006417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989" name="TextBox 5988">
          <a:extLst>
            <a:ext uri="{FF2B5EF4-FFF2-40B4-BE49-F238E27FC236}">
              <a16:creationId xmlns:a16="http://schemas.microsoft.com/office/drawing/2014/main" id="{00000000-0008-0000-0000-00006517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990" name="TextBox 5989">
          <a:extLst>
            <a:ext uri="{FF2B5EF4-FFF2-40B4-BE49-F238E27FC236}">
              <a16:creationId xmlns:a16="http://schemas.microsoft.com/office/drawing/2014/main" id="{00000000-0008-0000-0000-00006617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0</xdr:colOff>
      <xdr:row>0</xdr:row>
      <xdr:rowOff>0</xdr:rowOff>
    </xdr:from>
    <xdr:ext cx="198882" cy="278089"/>
    <xdr:sp macro="" textlink="">
      <xdr:nvSpPr>
        <xdr:cNvPr id="5991" name="TextBox 5990">
          <a:extLst>
            <a:ext uri="{FF2B5EF4-FFF2-40B4-BE49-F238E27FC236}">
              <a16:creationId xmlns:a16="http://schemas.microsoft.com/office/drawing/2014/main" id="{00000000-0008-0000-0000-000067170000}"/>
            </a:ext>
          </a:extLst>
        </xdr:cNvPr>
        <xdr:cNvSpPr txBox="1"/>
      </xdr:nvSpPr>
      <xdr:spPr>
        <a:xfrm>
          <a:off x="2491740" y="0"/>
          <a:ext cx="198882"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5992" name="TextBox 5991">
          <a:extLst>
            <a:ext uri="{FF2B5EF4-FFF2-40B4-BE49-F238E27FC236}">
              <a16:creationId xmlns:a16="http://schemas.microsoft.com/office/drawing/2014/main" id="{00000000-0008-0000-0000-000068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5993" name="TextBox 5992">
          <a:extLst>
            <a:ext uri="{FF2B5EF4-FFF2-40B4-BE49-F238E27FC236}">
              <a16:creationId xmlns:a16="http://schemas.microsoft.com/office/drawing/2014/main" id="{00000000-0008-0000-0000-000069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5994" name="TextBox 5993">
          <a:extLst>
            <a:ext uri="{FF2B5EF4-FFF2-40B4-BE49-F238E27FC236}">
              <a16:creationId xmlns:a16="http://schemas.microsoft.com/office/drawing/2014/main" id="{00000000-0008-0000-0000-00006A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5995" name="TextBox 5994">
          <a:extLst>
            <a:ext uri="{FF2B5EF4-FFF2-40B4-BE49-F238E27FC236}">
              <a16:creationId xmlns:a16="http://schemas.microsoft.com/office/drawing/2014/main" id="{00000000-0008-0000-0000-00006B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5996" name="TextBox 5995">
          <a:extLst>
            <a:ext uri="{FF2B5EF4-FFF2-40B4-BE49-F238E27FC236}">
              <a16:creationId xmlns:a16="http://schemas.microsoft.com/office/drawing/2014/main" id="{00000000-0008-0000-0000-00006C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5997" name="TextBox 5996">
          <a:extLst>
            <a:ext uri="{FF2B5EF4-FFF2-40B4-BE49-F238E27FC236}">
              <a16:creationId xmlns:a16="http://schemas.microsoft.com/office/drawing/2014/main" id="{00000000-0008-0000-0000-00006D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5998" name="TextBox 5997">
          <a:extLst>
            <a:ext uri="{FF2B5EF4-FFF2-40B4-BE49-F238E27FC236}">
              <a16:creationId xmlns:a16="http://schemas.microsoft.com/office/drawing/2014/main" id="{00000000-0008-0000-0000-00006E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5999" name="TextBox 5998">
          <a:extLst>
            <a:ext uri="{FF2B5EF4-FFF2-40B4-BE49-F238E27FC236}">
              <a16:creationId xmlns:a16="http://schemas.microsoft.com/office/drawing/2014/main" id="{00000000-0008-0000-0000-00006F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00" name="TextBox 5999">
          <a:extLst>
            <a:ext uri="{FF2B5EF4-FFF2-40B4-BE49-F238E27FC236}">
              <a16:creationId xmlns:a16="http://schemas.microsoft.com/office/drawing/2014/main" id="{00000000-0008-0000-0000-000070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01" name="TextBox 6000">
          <a:extLst>
            <a:ext uri="{FF2B5EF4-FFF2-40B4-BE49-F238E27FC236}">
              <a16:creationId xmlns:a16="http://schemas.microsoft.com/office/drawing/2014/main" id="{00000000-0008-0000-0000-000071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02" name="TextBox 6001">
          <a:extLst>
            <a:ext uri="{FF2B5EF4-FFF2-40B4-BE49-F238E27FC236}">
              <a16:creationId xmlns:a16="http://schemas.microsoft.com/office/drawing/2014/main" id="{00000000-0008-0000-0000-000072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03" name="TextBox 6002">
          <a:extLst>
            <a:ext uri="{FF2B5EF4-FFF2-40B4-BE49-F238E27FC236}">
              <a16:creationId xmlns:a16="http://schemas.microsoft.com/office/drawing/2014/main" id="{00000000-0008-0000-0000-000073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04" name="TextBox 6003">
          <a:extLst>
            <a:ext uri="{FF2B5EF4-FFF2-40B4-BE49-F238E27FC236}">
              <a16:creationId xmlns:a16="http://schemas.microsoft.com/office/drawing/2014/main" id="{00000000-0008-0000-0000-000074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05" name="TextBox 6004">
          <a:extLst>
            <a:ext uri="{FF2B5EF4-FFF2-40B4-BE49-F238E27FC236}">
              <a16:creationId xmlns:a16="http://schemas.microsoft.com/office/drawing/2014/main" id="{00000000-0008-0000-0000-000075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06" name="TextBox 6005">
          <a:extLst>
            <a:ext uri="{FF2B5EF4-FFF2-40B4-BE49-F238E27FC236}">
              <a16:creationId xmlns:a16="http://schemas.microsoft.com/office/drawing/2014/main" id="{00000000-0008-0000-0000-000076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07" name="TextBox 6006">
          <a:extLst>
            <a:ext uri="{FF2B5EF4-FFF2-40B4-BE49-F238E27FC236}">
              <a16:creationId xmlns:a16="http://schemas.microsoft.com/office/drawing/2014/main" id="{00000000-0008-0000-0000-000077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08" name="TextBox 6007">
          <a:extLst>
            <a:ext uri="{FF2B5EF4-FFF2-40B4-BE49-F238E27FC236}">
              <a16:creationId xmlns:a16="http://schemas.microsoft.com/office/drawing/2014/main" id="{00000000-0008-0000-0000-000078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09" name="TextBox 6008">
          <a:extLst>
            <a:ext uri="{FF2B5EF4-FFF2-40B4-BE49-F238E27FC236}">
              <a16:creationId xmlns:a16="http://schemas.microsoft.com/office/drawing/2014/main" id="{00000000-0008-0000-0000-000079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10" name="TextBox 6009">
          <a:extLst>
            <a:ext uri="{FF2B5EF4-FFF2-40B4-BE49-F238E27FC236}">
              <a16:creationId xmlns:a16="http://schemas.microsoft.com/office/drawing/2014/main" id="{00000000-0008-0000-0000-00007A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11" name="TextBox 6010">
          <a:extLst>
            <a:ext uri="{FF2B5EF4-FFF2-40B4-BE49-F238E27FC236}">
              <a16:creationId xmlns:a16="http://schemas.microsoft.com/office/drawing/2014/main" id="{00000000-0008-0000-0000-00007B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12" name="TextBox 6011">
          <a:extLst>
            <a:ext uri="{FF2B5EF4-FFF2-40B4-BE49-F238E27FC236}">
              <a16:creationId xmlns:a16="http://schemas.microsoft.com/office/drawing/2014/main" id="{00000000-0008-0000-0000-00007C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13" name="TextBox 6012">
          <a:extLst>
            <a:ext uri="{FF2B5EF4-FFF2-40B4-BE49-F238E27FC236}">
              <a16:creationId xmlns:a16="http://schemas.microsoft.com/office/drawing/2014/main" id="{00000000-0008-0000-0000-00007D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14" name="TextBox 6013">
          <a:extLst>
            <a:ext uri="{FF2B5EF4-FFF2-40B4-BE49-F238E27FC236}">
              <a16:creationId xmlns:a16="http://schemas.microsoft.com/office/drawing/2014/main" id="{00000000-0008-0000-0000-00007E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15" name="TextBox 6014">
          <a:extLst>
            <a:ext uri="{FF2B5EF4-FFF2-40B4-BE49-F238E27FC236}">
              <a16:creationId xmlns:a16="http://schemas.microsoft.com/office/drawing/2014/main" id="{00000000-0008-0000-0000-00007F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16" name="TextBox 6015">
          <a:extLst>
            <a:ext uri="{FF2B5EF4-FFF2-40B4-BE49-F238E27FC236}">
              <a16:creationId xmlns:a16="http://schemas.microsoft.com/office/drawing/2014/main" id="{00000000-0008-0000-0000-000080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17" name="TextBox 6016">
          <a:extLst>
            <a:ext uri="{FF2B5EF4-FFF2-40B4-BE49-F238E27FC236}">
              <a16:creationId xmlns:a16="http://schemas.microsoft.com/office/drawing/2014/main" id="{00000000-0008-0000-0000-000081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18" name="TextBox 6017">
          <a:extLst>
            <a:ext uri="{FF2B5EF4-FFF2-40B4-BE49-F238E27FC236}">
              <a16:creationId xmlns:a16="http://schemas.microsoft.com/office/drawing/2014/main" id="{00000000-0008-0000-0000-000082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19" name="TextBox 6018">
          <a:extLst>
            <a:ext uri="{FF2B5EF4-FFF2-40B4-BE49-F238E27FC236}">
              <a16:creationId xmlns:a16="http://schemas.microsoft.com/office/drawing/2014/main" id="{00000000-0008-0000-0000-000083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20" name="TextBox 6019">
          <a:extLst>
            <a:ext uri="{FF2B5EF4-FFF2-40B4-BE49-F238E27FC236}">
              <a16:creationId xmlns:a16="http://schemas.microsoft.com/office/drawing/2014/main" id="{00000000-0008-0000-0000-000084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21" name="TextBox 6020">
          <a:extLst>
            <a:ext uri="{FF2B5EF4-FFF2-40B4-BE49-F238E27FC236}">
              <a16:creationId xmlns:a16="http://schemas.microsoft.com/office/drawing/2014/main" id="{00000000-0008-0000-0000-000085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22" name="TextBox 6021">
          <a:extLst>
            <a:ext uri="{FF2B5EF4-FFF2-40B4-BE49-F238E27FC236}">
              <a16:creationId xmlns:a16="http://schemas.microsoft.com/office/drawing/2014/main" id="{00000000-0008-0000-0000-000086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0</xdr:rowOff>
    </xdr:from>
    <xdr:ext cx="184731" cy="278089"/>
    <xdr:sp macro="" textlink="">
      <xdr:nvSpPr>
        <xdr:cNvPr id="6023" name="TextBox 6022">
          <a:extLst>
            <a:ext uri="{FF2B5EF4-FFF2-40B4-BE49-F238E27FC236}">
              <a16:creationId xmlns:a16="http://schemas.microsoft.com/office/drawing/2014/main" id="{00000000-0008-0000-0000-000087170000}"/>
            </a:ext>
          </a:extLst>
        </xdr:cNvPr>
        <xdr:cNvSpPr txBox="1"/>
      </xdr:nvSpPr>
      <xdr:spPr>
        <a:xfrm>
          <a:off x="9372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24" name="TextBox 6023">
          <a:extLst>
            <a:ext uri="{FF2B5EF4-FFF2-40B4-BE49-F238E27FC236}">
              <a16:creationId xmlns:a16="http://schemas.microsoft.com/office/drawing/2014/main" id="{00000000-0008-0000-0000-000088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25" name="TextBox 6024">
          <a:extLst>
            <a:ext uri="{FF2B5EF4-FFF2-40B4-BE49-F238E27FC236}">
              <a16:creationId xmlns:a16="http://schemas.microsoft.com/office/drawing/2014/main" id="{00000000-0008-0000-0000-000089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26" name="TextBox 6025">
          <a:extLst>
            <a:ext uri="{FF2B5EF4-FFF2-40B4-BE49-F238E27FC236}">
              <a16:creationId xmlns:a16="http://schemas.microsoft.com/office/drawing/2014/main" id="{00000000-0008-0000-0000-00008A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27" name="TextBox 6026">
          <a:extLst>
            <a:ext uri="{FF2B5EF4-FFF2-40B4-BE49-F238E27FC236}">
              <a16:creationId xmlns:a16="http://schemas.microsoft.com/office/drawing/2014/main" id="{00000000-0008-0000-0000-00008B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28" name="TextBox 6027">
          <a:extLst>
            <a:ext uri="{FF2B5EF4-FFF2-40B4-BE49-F238E27FC236}">
              <a16:creationId xmlns:a16="http://schemas.microsoft.com/office/drawing/2014/main" id="{00000000-0008-0000-0000-00008C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29" name="TextBox 6028">
          <a:extLst>
            <a:ext uri="{FF2B5EF4-FFF2-40B4-BE49-F238E27FC236}">
              <a16:creationId xmlns:a16="http://schemas.microsoft.com/office/drawing/2014/main" id="{00000000-0008-0000-0000-00008D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30" name="TextBox 6029">
          <a:extLst>
            <a:ext uri="{FF2B5EF4-FFF2-40B4-BE49-F238E27FC236}">
              <a16:creationId xmlns:a16="http://schemas.microsoft.com/office/drawing/2014/main" id="{00000000-0008-0000-0000-00008E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31" name="TextBox 6030">
          <a:extLst>
            <a:ext uri="{FF2B5EF4-FFF2-40B4-BE49-F238E27FC236}">
              <a16:creationId xmlns:a16="http://schemas.microsoft.com/office/drawing/2014/main" id="{00000000-0008-0000-0000-00008F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32" name="TextBox 6031">
          <a:extLst>
            <a:ext uri="{FF2B5EF4-FFF2-40B4-BE49-F238E27FC236}">
              <a16:creationId xmlns:a16="http://schemas.microsoft.com/office/drawing/2014/main" id="{00000000-0008-0000-0000-000090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33" name="TextBox 6032">
          <a:extLst>
            <a:ext uri="{FF2B5EF4-FFF2-40B4-BE49-F238E27FC236}">
              <a16:creationId xmlns:a16="http://schemas.microsoft.com/office/drawing/2014/main" id="{00000000-0008-0000-0000-000091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34" name="TextBox 6033">
          <a:extLst>
            <a:ext uri="{FF2B5EF4-FFF2-40B4-BE49-F238E27FC236}">
              <a16:creationId xmlns:a16="http://schemas.microsoft.com/office/drawing/2014/main" id="{00000000-0008-0000-0000-000092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35" name="TextBox 6034">
          <a:extLst>
            <a:ext uri="{FF2B5EF4-FFF2-40B4-BE49-F238E27FC236}">
              <a16:creationId xmlns:a16="http://schemas.microsoft.com/office/drawing/2014/main" id="{00000000-0008-0000-0000-000093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36" name="TextBox 6035">
          <a:extLst>
            <a:ext uri="{FF2B5EF4-FFF2-40B4-BE49-F238E27FC236}">
              <a16:creationId xmlns:a16="http://schemas.microsoft.com/office/drawing/2014/main" id="{00000000-0008-0000-0000-000094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37" name="TextBox 6036">
          <a:extLst>
            <a:ext uri="{FF2B5EF4-FFF2-40B4-BE49-F238E27FC236}">
              <a16:creationId xmlns:a16="http://schemas.microsoft.com/office/drawing/2014/main" id="{00000000-0008-0000-0000-000095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38" name="TextBox 6037">
          <a:extLst>
            <a:ext uri="{FF2B5EF4-FFF2-40B4-BE49-F238E27FC236}">
              <a16:creationId xmlns:a16="http://schemas.microsoft.com/office/drawing/2014/main" id="{00000000-0008-0000-0000-000096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39" name="TextBox 6038">
          <a:extLst>
            <a:ext uri="{FF2B5EF4-FFF2-40B4-BE49-F238E27FC236}">
              <a16:creationId xmlns:a16="http://schemas.microsoft.com/office/drawing/2014/main" id="{00000000-0008-0000-0000-000097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40" name="TextBox 6039">
          <a:extLst>
            <a:ext uri="{FF2B5EF4-FFF2-40B4-BE49-F238E27FC236}">
              <a16:creationId xmlns:a16="http://schemas.microsoft.com/office/drawing/2014/main" id="{00000000-0008-0000-0000-000098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41" name="TextBox 6040">
          <a:extLst>
            <a:ext uri="{FF2B5EF4-FFF2-40B4-BE49-F238E27FC236}">
              <a16:creationId xmlns:a16="http://schemas.microsoft.com/office/drawing/2014/main" id="{00000000-0008-0000-0000-000099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42" name="TextBox 6041">
          <a:extLst>
            <a:ext uri="{FF2B5EF4-FFF2-40B4-BE49-F238E27FC236}">
              <a16:creationId xmlns:a16="http://schemas.microsoft.com/office/drawing/2014/main" id="{00000000-0008-0000-0000-00009A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43" name="TextBox 6042">
          <a:extLst>
            <a:ext uri="{FF2B5EF4-FFF2-40B4-BE49-F238E27FC236}">
              <a16:creationId xmlns:a16="http://schemas.microsoft.com/office/drawing/2014/main" id="{00000000-0008-0000-0000-00009B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44" name="TextBox 6043">
          <a:extLst>
            <a:ext uri="{FF2B5EF4-FFF2-40B4-BE49-F238E27FC236}">
              <a16:creationId xmlns:a16="http://schemas.microsoft.com/office/drawing/2014/main" id="{00000000-0008-0000-0000-00009C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45" name="TextBox 6044">
          <a:extLst>
            <a:ext uri="{FF2B5EF4-FFF2-40B4-BE49-F238E27FC236}">
              <a16:creationId xmlns:a16="http://schemas.microsoft.com/office/drawing/2014/main" id="{00000000-0008-0000-0000-00009D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46" name="TextBox 6045">
          <a:extLst>
            <a:ext uri="{FF2B5EF4-FFF2-40B4-BE49-F238E27FC236}">
              <a16:creationId xmlns:a16="http://schemas.microsoft.com/office/drawing/2014/main" id="{00000000-0008-0000-0000-00009E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47" name="TextBox 6046">
          <a:extLst>
            <a:ext uri="{FF2B5EF4-FFF2-40B4-BE49-F238E27FC236}">
              <a16:creationId xmlns:a16="http://schemas.microsoft.com/office/drawing/2014/main" id="{00000000-0008-0000-0000-00009F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48" name="TextBox 6047">
          <a:extLst>
            <a:ext uri="{FF2B5EF4-FFF2-40B4-BE49-F238E27FC236}">
              <a16:creationId xmlns:a16="http://schemas.microsoft.com/office/drawing/2014/main" id="{00000000-0008-0000-0000-0000A0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49" name="TextBox 6048">
          <a:extLst>
            <a:ext uri="{FF2B5EF4-FFF2-40B4-BE49-F238E27FC236}">
              <a16:creationId xmlns:a16="http://schemas.microsoft.com/office/drawing/2014/main" id="{00000000-0008-0000-0000-0000A1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50" name="TextBox 6049">
          <a:extLst>
            <a:ext uri="{FF2B5EF4-FFF2-40B4-BE49-F238E27FC236}">
              <a16:creationId xmlns:a16="http://schemas.microsoft.com/office/drawing/2014/main" id="{00000000-0008-0000-0000-0000A2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51" name="TextBox 6050">
          <a:extLst>
            <a:ext uri="{FF2B5EF4-FFF2-40B4-BE49-F238E27FC236}">
              <a16:creationId xmlns:a16="http://schemas.microsoft.com/office/drawing/2014/main" id="{00000000-0008-0000-0000-0000A3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52" name="TextBox 6051">
          <a:extLst>
            <a:ext uri="{FF2B5EF4-FFF2-40B4-BE49-F238E27FC236}">
              <a16:creationId xmlns:a16="http://schemas.microsoft.com/office/drawing/2014/main" id="{00000000-0008-0000-0000-0000A4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53" name="TextBox 6052">
          <a:extLst>
            <a:ext uri="{FF2B5EF4-FFF2-40B4-BE49-F238E27FC236}">
              <a16:creationId xmlns:a16="http://schemas.microsoft.com/office/drawing/2014/main" id="{00000000-0008-0000-0000-0000A5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54" name="TextBox 6053">
          <a:extLst>
            <a:ext uri="{FF2B5EF4-FFF2-40B4-BE49-F238E27FC236}">
              <a16:creationId xmlns:a16="http://schemas.microsoft.com/office/drawing/2014/main" id="{00000000-0008-0000-0000-0000A6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55" name="TextBox 6054">
          <a:extLst>
            <a:ext uri="{FF2B5EF4-FFF2-40B4-BE49-F238E27FC236}">
              <a16:creationId xmlns:a16="http://schemas.microsoft.com/office/drawing/2014/main" id="{00000000-0008-0000-0000-0000A7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56" name="TextBox 6055">
          <a:extLst>
            <a:ext uri="{FF2B5EF4-FFF2-40B4-BE49-F238E27FC236}">
              <a16:creationId xmlns:a16="http://schemas.microsoft.com/office/drawing/2014/main" id="{00000000-0008-0000-0000-0000A8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0</xdr:colOff>
      <xdr:row>0</xdr:row>
      <xdr:rowOff>0</xdr:rowOff>
    </xdr:from>
    <xdr:ext cx="200474" cy="278089"/>
    <xdr:sp macro="" textlink="">
      <xdr:nvSpPr>
        <xdr:cNvPr id="6057" name="TextBox 6056">
          <a:extLst>
            <a:ext uri="{FF2B5EF4-FFF2-40B4-BE49-F238E27FC236}">
              <a16:creationId xmlns:a16="http://schemas.microsoft.com/office/drawing/2014/main" id="{00000000-0008-0000-0000-0000A9170000}"/>
            </a:ext>
          </a:extLst>
        </xdr:cNvPr>
        <xdr:cNvSpPr txBox="1"/>
      </xdr:nvSpPr>
      <xdr:spPr>
        <a:xfrm>
          <a:off x="97688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58" name="TextBox 6057">
          <a:extLst>
            <a:ext uri="{FF2B5EF4-FFF2-40B4-BE49-F238E27FC236}">
              <a16:creationId xmlns:a16="http://schemas.microsoft.com/office/drawing/2014/main" id="{00000000-0008-0000-0000-0000AA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59" name="TextBox 6058">
          <a:extLst>
            <a:ext uri="{FF2B5EF4-FFF2-40B4-BE49-F238E27FC236}">
              <a16:creationId xmlns:a16="http://schemas.microsoft.com/office/drawing/2014/main" id="{00000000-0008-0000-0000-0000AB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60" name="TextBox 6059">
          <a:extLst>
            <a:ext uri="{FF2B5EF4-FFF2-40B4-BE49-F238E27FC236}">
              <a16:creationId xmlns:a16="http://schemas.microsoft.com/office/drawing/2014/main" id="{00000000-0008-0000-0000-0000AC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61" name="TextBox 6060">
          <a:extLst>
            <a:ext uri="{FF2B5EF4-FFF2-40B4-BE49-F238E27FC236}">
              <a16:creationId xmlns:a16="http://schemas.microsoft.com/office/drawing/2014/main" id="{00000000-0008-0000-0000-0000AD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62" name="TextBox 6061">
          <a:extLst>
            <a:ext uri="{FF2B5EF4-FFF2-40B4-BE49-F238E27FC236}">
              <a16:creationId xmlns:a16="http://schemas.microsoft.com/office/drawing/2014/main" id="{00000000-0008-0000-0000-0000AE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63" name="TextBox 6062">
          <a:extLst>
            <a:ext uri="{FF2B5EF4-FFF2-40B4-BE49-F238E27FC236}">
              <a16:creationId xmlns:a16="http://schemas.microsoft.com/office/drawing/2014/main" id="{00000000-0008-0000-0000-0000AF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64" name="TextBox 6063">
          <a:extLst>
            <a:ext uri="{FF2B5EF4-FFF2-40B4-BE49-F238E27FC236}">
              <a16:creationId xmlns:a16="http://schemas.microsoft.com/office/drawing/2014/main" id="{00000000-0008-0000-0000-0000B0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65" name="TextBox 6064">
          <a:extLst>
            <a:ext uri="{FF2B5EF4-FFF2-40B4-BE49-F238E27FC236}">
              <a16:creationId xmlns:a16="http://schemas.microsoft.com/office/drawing/2014/main" id="{00000000-0008-0000-0000-0000B1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66" name="TextBox 6065">
          <a:extLst>
            <a:ext uri="{FF2B5EF4-FFF2-40B4-BE49-F238E27FC236}">
              <a16:creationId xmlns:a16="http://schemas.microsoft.com/office/drawing/2014/main" id="{00000000-0008-0000-0000-0000B2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67" name="TextBox 6066">
          <a:extLst>
            <a:ext uri="{FF2B5EF4-FFF2-40B4-BE49-F238E27FC236}">
              <a16:creationId xmlns:a16="http://schemas.microsoft.com/office/drawing/2014/main" id="{00000000-0008-0000-0000-0000B3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68" name="TextBox 6067">
          <a:extLst>
            <a:ext uri="{FF2B5EF4-FFF2-40B4-BE49-F238E27FC236}">
              <a16:creationId xmlns:a16="http://schemas.microsoft.com/office/drawing/2014/main" id="{00000000-0008-0000-0000-0000B4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69" name="TextBox 6068">
          <a:extLst>
            <a:ext uri="{FF2B5EF4-FFF2-40B4-BE49-F238E27FC236}">
              <a16:creationId xmlns:a16="http://schemas.microsoft.com/office/drawing/2014/main" id="{00000000-0008-0000-0000-0000B5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70" name="TextBox 6069">
          <a:extLst>
            <a:ext uri="{FF2B5EF4-FFF2-40B4-BE49-F238E27FC236}">
              <a16:creationId xmlns:a16="http://schemas.microsoft.com/office/drawing/2014/main" id="{00000000-0008-0000-0000-0000B6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71" name="TextBox 6070">
          <a:extLst>
            <a:ext uri="{FF2B5EF4-FFF2-40B4-BE49-F238E27FC236}">
              <a16:creationId xmlns:a16="http://schemas.microsoft.com/office/drawing/2014/main" id="{00000000-0008-0000-0000-0000B7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72" name="TextBox 6071">
          <a:extLst>
            <a:ext uri="{FF2B5EF4-FFF2-40B4-BE49-F238E27FC236}">
              <a16:creationId xmlns:a16="http://schemas.microsoft.com/office/drawing/2014/main" id="{00000000-0008-0000-0000-0000B8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73" name="TextBox 6072">
          <a:extLst>
            <a:ext uri="{FF2B5EF4-FFF2-40B4-BE49-F238E27FC236}">
              <a16:creationId xmlns:a16="http://schemas.microsoft.com/office/drawing/2014/main" id="{00000000-0008-0000-0000-0000B9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74" name="TextBox 6073">
          <a:extLst>
            <a:ext uri="{FF2B5EF4-FFF2-40B4-BE49-F238E27FC236}">
              <a16:creationId xmlns:a16="http://schemas.microsoft.com/office/drawing/2014/main" id="{00000000-0008-0000-0000-0000BA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75" name="TextBox 6074">
          <a:extLst>
            <a:ext uri="{FF2B5EF4-FFF2-40B4-BE49-F238E27FC236}">
              <a16:creationId xmlns:a16="http://schemas.microsoft.com/office/drawing/2014/main" id="{00000000-0008-0000-0000-0000BB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76" name="TextBox 6075">
          <a:extLst>
            <a:ext uri="{FF2B5EF4-FFF2-40B4-BE49-F238E27FC236}">
              <a16:creationId xmlns:a16="http://schemas.microsoft.com/office/drawing/2014/main" id="{00000000-0008-0000-0000-0000BC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77" name="TextBox 6076">
          <a:extLst>
            <a:ext uri="{FF2B5EF4-FFF2-40B4-BE49-F238E27FC236}">
              <a16:creationId xmlns:a16="http://schemas.microsoft.com/office/drawing/2014/main" id="{00000000-0008-0000-0000-0000BD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78" name="TextBox 6077">
          <a:extLst>
            <a:ext uri="{FF2B5EF4-FFF2-40B4-BE49-F238E27FC236}">
              <a16:creationId xmlns:a16="http://schemas.microsoft.com/office/drawing/2014/main" id="{00000000-0008-0000-0000-0000BE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79" name="TextBox 6078">
          <a:extLst>
            <a:ext uri="{FF2B5EF4-FFF2-40B4-BE49-F238E27FC236}">
              <a16:creationId xmlns:a16="http://schemas.microsoft.com/office/drawing/2014/main" id="{00000000-0008-0000-0000-0000BF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80" name="TextBox 6079">
          <a:extLst>
            <a:ext uri="{FF2B5EF4-FFF2-40B4-BE49-F238E27FC236}">
              <a16:creationId xmlns:a16="http://schemas.microsoft.com/office/drawing/2014/main" id="{00000000-0008-0000-0000-0000C0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81" name="TextBox 6080">
          <a:extLst>
            <a:ext uri="{FF2B5EF4-FFF2-40B4-BE49-F238E27FC236}">
              <a16:creationId xmlns:a16="http://schemas.microsoft.com/office/drawing/2014/main" id="{00000000-0008-0000-0000-0000C1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82" name="TextBox 6081">
          <a:extLst>
            <a:ext uri="{FF2B5EF4-FFF2-40B4-BE49-F238E27FC236}">
              <a16:creationId xmlns:a16="http://schemas.microsoft.com/office/drawing/2014/main" id="{00000000-0008-0000-0000-0000C2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83" name="TextBox 6082">
          <a:extLst>
            <a:ext uri="{FF2B5EF4-FFF2-40B4-BE49-F238E27FC236}">
              <a16:creationId xmlns:a16="http://schemas.microsoft.com/office/drawing/2014/main" id="{00000000-0008-0000-0000-0000C3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84" name="TextBox 6083">
          <a:extLst>
            <a:ext uri="{FF2B5EF4-FFF2-40B4-BE49-F238E27FC236}">
              <a16:creationId xmlns:a16="http://schemas.microsoft.com/office/drawing/2014/main" id="{00000000-0008-0000-0000-0000C4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85" name="TextBox 6084">
          <a:extLst>
            <a:ext uri="{FF2B5EF4-FFF2-40B4-BE49-F238E27FC236}">
              <a16:creationId xmlns:a16="http://schemas.microsoft.com/office/drawing/2014/main" id="{00000000-0008-0000-0000-0000C5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86" name="TextBox 6085">
          <a:extLst>
            <a:ext uri="{FF2B5EF4-FFF2-40B4-BE49-F238E27FC236}">
              <a16:creationId xmlns:a16="http://schemas.microsoft.com/office/drawing/2014/main" id="{00000000-0008-0000-0000-0000C6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87" name="TextBox 6086">
          <a:extLst>
            <a:ext uri="{FF2B5EF4-FFF2-40B4-BE49-F238E27FC236}">
              <a16:creationId xmlns:a16="http://schemas.microsoft.com/office/drawing/2014/main" id="{00000000-0008-0000-0000-0000C7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88" name="TextBox 6087">
          <a:extLst>
            <a:ext uri="{FF2B5EF4-FFF2-40B4-BE49-F238E27FC236}">
              <a16:creationId xmlns:a16="http://schemas.microsoft.com/office/drawing/2014/main" id="{00000000-0008-0000-0000-0000C8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89" name="TextBox 6088">
          <a:extLst>
            <a:ext uri="{FF2B5EF4-FFF2-40B4-BE49-F238E27FC236}">
              <a16:creationId xmlns:a16="http://schemas.microsoft.com/office/drawing/2014/main" id="{00000000-0008-0000-0000-0000C9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90" name="TextBox 6089">
          <a:extLst>
            <a:ext uri="{FF2B5EF4-FFF2-40B4-BE49-F238E27FC236}">
              <a16:creationId xmlns:a16="http://schemas.microsoft.com/office/drawing/2014/main" id="{00000000-0008-0000-0000-0000CA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91" name="TextBox 6090">
          <a:extLst>
            <a:ext uri="{FF2B5EF4-FFF2-40B4-BE49-F238E27FC236}">
              <a16:creationId xmlns:a16="http://schemas.microsoft.com/office/drawing/2014/main" id="{00000000-0008-0000-0000-0000CB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92" name="TextBox 6091">
          <a:extLst>
            <a:ext uri="{FF2B5EF4-FFF2-40B4-BE49-F238E27FC236}">
              <a16:creationId xmlns:a16="http://schemas.microsoft.com/office/drawing/2014/main" id="{00000000-0008-0000-0000-0000CC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93" name="TextBox 6092">
          <a:extLst>
            <a:ext uri="{FF2B5EF4-FFF2-40B4-BE49-F238E27FC236}">
              <a16:creationId xmlns:a16="http://schemas.microsoft.com/office/drawing/2014/main" id="{00000000-0008-0000-0000-0000CD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94" name="TextBox 6093">
          <a:extLst>
            <a:ext uri="{FF2B5EF4-FFF2-40B4-BE49-F238E27FC236}">
              <a16:creationId xmlns:a16="http://schemas.microsoft.com/office/drawing/2014/main" id="{00000000-0008-0000-0000-0000CE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95" name="TextBox 6094">
          <a:extLst>
            <a:ext uri="{FF2B5EF4-FFF2-40B4-BE49-F238E27FC236}">
              <a16:creationId xmlns:a16="http://schemas.microsoft.com/office/drawing/2014/main" id="{00000000-0008-0000-0000-0000CF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96" name="TextBox 6095">
          <a:extLst>
            <a:ext uri="{FF2B5EF4-FFF2-40B4-BE49-F238E27FC236}">
              <a16:creationId xmlns:a16="http://schemas.microsoft.com/office/drawing/2014/main" id="{00000000-0008-0000-0000-0000D0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97" name="TextBox 6096">
          <a:extLst>
            <a:ext uri="{FF2B5EF4-FFF2-40B4-BE49-F238E27FC236}">
              <a16:creationId xmlns:a16="http://schemas.microsoft.com/office/drawing/2014/main" id="{00000000-0008-0000-0000-0000D1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98" name="TextBox 6097">
          <a:extLst>
            <a:ext uri="{FF2B5EF4-FFF2-40B4-BE49-F238E27FC236}">
              <a16:creationId xmlns:a16="http://schemas.microsoft.com/office/drawing/2014/main" id="{00000000-0008-0000-0000-0000D2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099" name="TextBox 6098">
          <a:extLst>
            <a:ext uri="{FF2B5EF4-FFF2-40B4-BE49-F238E27FC236}">
              <a16:creationId xmlns:a16="http://schemas.microsoft.com/office/drawing/2014/main" id="{00000000-0008-0000-0000-0000D3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00" name="TextBox 6099">
          <a:extLst>
            <a:ext uri="{FF2B5EF4-FFF2-40B4-BE49-F238E27FC236}">
              <a16:creationId xmlns:a16="http://schemas.microsoft.com/office/drawing/2014/main" id="{00000000-0008-0000-0000-0000D4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01" name="TextBox 6100">
          <a:extLst>
            <a:ext uri="{FF2B5EF4-FFF2-40B4-BE49-F238E27FC236}">
              <a16:creationId xmlns:a16="http://schemas.microsoft.com/office/drawing/2014/main" id="{00000000-0008-0000-0000-0000D5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02" name="TextBox 6101">
          <a:extLst>
            <a:ext uri="{FF2B5EF4-FFF2-40B4-BE49-F238E27FC236}">
              <a16:creationId xmlns:a16="http://schemas.microsoft.com/office/drawing/2014/main" id="{00000000-0008-0000-0000-0000D6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03" name="TextBox 6102">
          <a:extLst>
            <a:ext uri="{FF2B5EF4-FFF2-40B4-BE49-F238E27FC236}">
              <a16:creationId xmlns:a16="http://schemas.microsoft.com/office/drawing/2014/main" id="{00000000-0008-0000-0000-0000D7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04" name="TextBox 6103">
          <a:extLst>
            <a:ext uri="{FF2B5EF4-FFF2-40B4-BE49-F238E27FC236}">
              <a16:creationId xmlns:a16="http://schemas.microsoft.com/office/drawing/2014/main" id="{00000000-0008-0000-0000-0000D8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05" name="TextBox 6104">
          <a:extLst>
            <a:ext uri="{FF2B5EF4-FFF2-40B4-BE49-F238E27FC236}">
              <a16:creationId xmlns:a16="http://schemas.microsoft.com/office/drawing/2014/main" id="{00000000-0008-0000-0000-0000D9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06" name="TextBox 6105">
          <a:extLst>
            <a:ext uri="{FF2B5EF4-FFF2-40B4-BE49-F238E27FC236}">
              <a16:creationId xmlns:a16="http://schemas.microsoft.com/office/drawing/2014/main" id="{00000000-0008-0000-0000-0000DA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07" name="TextBox 6106">
          <a:extLst>
            <a:ext uri="{FF2B5EF4-FFF2-40B4-BE49-F238E27FC236}">
              <a16:creationId xmlns:a16="http://schemas.microsoft.com/office/drawing/2014/main" id="{00000000-0008-0000-0000-0000DB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08" name="TextBox 6107">
          <a:extLst>
            <a:ext uri="{FF2B5EF4-FFF2-40B4-BE49-F238E27FC236}">
              <a16:creationId xmlns:a16="http://schemas.microsoft.com/office/drawing/2014/main" id="{00000000-0008-0000-0000-0000DC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09" name="TextBox 6108">
          <a:extLst>
            <a:ext uri="{FF2B5EF4-FFF2-40B4-BE49-F238E27FC236}">
              <a16:creationId xmlns:a16="http://schemas.microsoft.com/office/drawing/2014/main" id="{00000000-0008-0000-0000-0000DD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10" name="TextBox 6109">
          <a:extLst>
            <a:ext uri="{FF2B5EF4-FFF2-40B4-BE49-F238E27FC236}">
              <a16:creationId xmlns:a16="http://schemas.microsoft.com/office/drawing/2014/main" id="{00000000-0008-0000-0000-0000DE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11" name="TextBox 6110">
          <a:extLst>
            <a:ext uri="{FF2B5EF4-FFF2-40B4-BE49-F238E27FC236}">
              <a16:creationId xmlns:a16="http://schemas.microsoft.com/office/drawing/2014/main" id="{00000000-0008-0000-0000-0000DF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12" name="TextBox 6111">
          <a:extLst>
            <a:ext uri="{FF2B5EF4-FFF2-40B4-BE49-F238E27FC236}">
              <a16:creationId xmlns:a16="http://schemas.microsoft.com/office/drawing/2014/main" id="{00000000-0008-0000-0000-0000E0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13" name="TextBox 6112">
          <a:extLst>
            <a:ext uri="{FF2B5EF4-FFF2-40B4-BE49-F238E27FC236}">
              <a16:creationId xmlns:a16="http://schemas.microsoft.com/office/drawing/2014/main" id="{00000000-0008-0000-0000-0000E1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14" name="TextBox 6113">
          <a:extLst>
            <a:ext uri="{FF2B5EF4-FFF2-40B4-BE49-F238E27FC236}">
              <a16:creationId xmlns:a16="http://schemas.microsoft.com/office/drawing/2014/main" id="{00000000-0008-0000-0000-0000E2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15" name="TextBox 6114">
          <a:extLst>
            <a:ext uri="{FF2B5EF4-FFF2-40B4-BE49-F238E27FC236}">
              <a16:creationId xmlns:a16="http://schemas.microsoft.com/office/drawing/2014/main" id="{00000000-0008-0000-0000-0000E3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16" name="TextBox 6115">
          <a:extLst>
            <a:ext uri="{FF2B5EF4-FFF2-40B4-BE49-F238E27FC236}">
              <a16:creationId xmlns:a16="http://schemas.microsoft.com/office/drawing/2014/main" id="{00000000-0008-0000-0000-0000E4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17" name="TextBox 6116">
          <a:extLst>
            <a:ext uri="{FF2B5EF4-FFF2-40B4-BE49-F238E27FC236}">
              <a16:creationId xmlns:a16="http://schemas.microsoft.com/office/drawing/2014/main" id="{00000000-0008-0000-0000-0000E5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18" name="TextBox 6117">
          <a:extLst>
            <a:ext uri="{FF2B5EF4-FFF2-40B4-BE49-F238E27FC236}">
              <a16:creationId xmlns:a16="http://schemas.microsoft.com/office/drawing/2014/main" id="{00000000-0008-0000-0000-0000E6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19" name="TextBox 6118">
          <a:extLst>
            <a:ext uri="{FF2B5EF4-FFF2-40B4-BE49-F238E27FC236}">
              <a16:creationId xmlns:a16="http://schemas.microsoft.com/office/drawing/2014/main" id="{00000000-0008-0000-0000-0000E7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20" name="TextBox 6119">
          <a:extLst>
            <a:ext uri="{FF2B5EF4-FFF2-40B4-BE49-F238E27FC236}">
              <a16:creationId xmlns:a16="http://schemas.microsoft.com/office/drawing/2014/main" id="{00000000-0008-0000-0000-0000E8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21" name="TextBox 6120">
          <a:extLst>
            <a:ext uri="{FF2B5EF4-FFF2-40B4-BE49-F238E27FC236}">
              <a16:creationId xmlns:a16="http://schemas.microsoft.com/office/drawing/2014/main" id="{00000000-0008-0000-0000-0000E9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22" name="TextBox 6121">
          <a:extLst>
            <a:ext uri="{FF2B5EF4-FFF2-40B4-BE49-F238E27FC236}">
              <a16:creationId xmlns:a16="http://schemas.microsoft.com/office/drawing/2014/main" id="{00000000-0008-0000-0000-0000EA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23" name="TextBox 6122">
          <a:extLst>
            <a:ext uri="{FF2B5EF4-FFF2-40B4-BE49-F238E27FC236}">
              <a16:creationId xmlns:a16="http://schemas.microsoft.com/office/drawing/2014/main" id="{00000000-0008-0000-0000-0000EB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24" name="TextBox 6123">
          <a:extLst>
            <a:ext uri="{FF2B5EF4-FFF2-40B4-BE49-F238E27FC236}">
              <a16:creationId xmlns:a16="http://schemas.microsoft.com/office/drawing/2014/main" id="{00000000-0008-0000-0000-0000EC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25" name="TextBox 6124">
          <a:extLst>
            <a:ext uri="{FF2B5EF4-FFF2-40B4-BE49-F238E27FC236}">
              <a16:creationId xmlns:a16="http://schemas.microsoft.com/office/drawing/2014/main" id="{00000000-0008-0000-0000-0000ED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26" name="TextBox 6125">
          <a:extLst>
            <a:ext uri="{FF2B5EF4-FFF2-40B4-BE49-F238E27FC236}">
              <a16:creationId xmlns:a16="http://schemas.microsoft.com/office/drawing/2014/main" id="{00000000-0008-0000-0000-0000EE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27" name="TextBox 6126">
          <a:extLst>
            <a:ext uri="{FF2B5EF4-FFF2-40B4-BE49-F238E27FC236}">
              <a16:creationId xmlns:a16="http://schemas.microsoft.com/office/drawing/2014/main" id="{00000000-0008-0000-0000-0000EF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28" name="TextBox 6127">
          <a:extLst>
            <a:ext uri="{FF2B5EF4-FFF2-40B4-BE49-F238E27FC236}">
              <a16:creationId xmlns:a16="http://schemas.microsoft.com/office/drawing/2014/main" id="{00000000-0008-0000-0000-0000F0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29" name="TextBox 6128">
          <a:extLst>
            <a:ext uri="{FF2B5EF4-FFF2-40B4-BE49-F238E27FC236}">
              <a16:creationId xmlns:a16="http://schemas.microsoft.com/office/drawing/2014/main" id="{00000000-0008-0000-0000-0000F1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30" name="TextBox 6129">
          <a:extLst>
            <a:ext uri="{FF2B5EF4-FFF2-40B4-BE49-F238E27FC236}">
              <a16:creationId xmlns:a16="http://schemas.microsoft.com/office/drawing/2014/main" id="{00000000-0008-0000-0000-0000F2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31" name="TextBox 6130">
          <a:extLst>
            <a:ext uri="{FF2B5EF4-FFF2-40B4-BE49-F238E27FC236}">
              <a16:creationId xmlns:a16="http://schemas.microsoft.com/office/drawing/2014/main" id="{00000000-0008-0000-0000-0000F3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32" name="TextBox 6131">
          <a:extLst>
            <a:ext uri="{FF2B5EF4-FFF2-40B4-BE49-F238E27FC236}">
              <a16:creationId xmlns:a16="http://schemas.microsoft.com/office/drawing/2014/main" id="{00000000-0008-0000-0000-0000F4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33" name="TextBox 6132">
          <a:extLst>
            <a:ext uri="{FF2B5EF4-FFF2-40B4-BE49-F238E27FC236}">
              <a16:creationId xmlns:a16="http://schemas.microsoft.com/office/drawing/2014/main" id="{00000000-0008-0000-0000-0000F5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34" name="TextBox 6133">
          <a:extLst>
            <a:ext uri="{FF2B5EF4-FFF2-40B4-BE49-F238E27FC236}">
              <a16:creationId xmlns:a16="http://schemas.microsoft.com/office/drawing/2014/main" id="{00000000-0008-0000-0000-0000F6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35" name="TextBox 6134">
          <a:extLst>
            <a:ext uri="{FF2B5EF4-FFF2-40B4-BE49-F238E27FC236}">
              <a16:creationId xmlns:a16="http://schemas.microsoft.com/office/drawing/2014/main" id="{00000000-0008-0000-0000-0000F7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36" name="TextBox 6135">
          <a:extLst>
            <a:ext uri="{FF2B5EF4-FFF2-40B4-BE49-F238E27FC236}">
              <a16:creationId xmlns:a16="http://schemas.microsoft.com/office/drawing/2014/main" id="{00000000-0008-0000-0000-0000F8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37" name="TextBox 6136">
          <a:extLst>
            <a:ext uri="{FF2B5EF4-FFF2-40B4-BE49-F238E27FC236}">
              <a16:creationId xmlns:a16="http://schemas.microsoft.com/office/drawing/2014/main" id="{00000000-0008-0000-0000-0000F9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38" name="TextBox 6137">
          <a:extLst>
            <a:ext uri="{FF2B5EF4-FFF2-40B4-BE49-F238E27FC236}">
              <a16:creationId xmlns:a16="http://schemas.microsoft.com/office/drawing/2014/main" id="{00000000-0008-0000-0000-0000FA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39" name="TextBox 6138">
          <a:extLst>
            <a:ext uri="{FF2B5EF4-FFF2-40B4-BE49-F238E27FC236}">
              <a16:creationId xmlns:a16="http://schemas.microsoft.com/office/drawing/2014/main" id="{00000000-0008-0000-0000-0000FB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40" name="TextBox 6139">
          <a:extLst>
            <a:ext uri="{FF2B5EF4-FFF2-40B4-BE49-F238E27FC236}">
              <a16:creationId xmlns:a16="http://schemas.microsoft.com/office/drawing/2014/main" id="{00000000-0008-0000-0000-0000FC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41" name="TextBox 6140">
          <a:extLst>
            <a:ext uri="{FF2B5EF4-FFF2-40B4-BE49-F238E27FC236}">
              <a16:creationId xmlns:a16="http://schemas.microsoft.com/office/drawing/2014/main" id="{00000000-0008-0000-0000-0000FD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42" name="TextBox 6141">
          <a:extLst>
            <a:ext uri="{FF2B5EF4-FFF2-40B4-BE49-F238E27FC236}">
              <a16:creationId xmlns:a16="http://schemas.microsoft.com/office/drawing/2014/main" id="{00000000-0008-0000-0000-0000FE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43" name="TextBox 6142">
          <a:extLst>
            <a:ext uri="{FF2B5EF4-FFF2-40B4-BE49-F238E27FC236}">
              <a16:creationId xmlns:a16="http://schemas.microsoft.com/office/drawing/2014/main" id="{00000000-0008-0000-0000-0000FF17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44" name="TextBox 6143">
          <a:extLst>
            <a:ext uri="{FF2B5EF4-FFF2-40B4-BE49-F238E27FC236}">
              <a16:creationId xmlns:a16="http://schemas.microsoft.com/office/drawing/2014/main" id="{00000000-0008-0000-0000-000000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45" name="TextBox 6144">
          <a:extLst>
            <a:ext uri="{FF2B5EF4-FFF2-40B4-BE49-F238E27FC236}">
              <a16:creationId xmlns:a16="http://schemas.microsoft.com/office/drawing/2014/main" id="{00000000-0008-0000-0000-000001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46" name="TextBox 6145">
          <a:extLst>
            <a:ext uri="{FF2B5EF4-FFF2-40B4-BE49-F238E27FC236}">
              <a16:creationId xmlns:a16="http://schemas.microsoft.com/office/drawing/2014/main" id="{00000000-0008-0000-0000-000002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47" name="TextBox 6146">
          <a:extLst>
            <a:ext uri="{FF2B5EF4-FFF2-40B4-BE49-F238E27FC236}">
              <a16:creationId xmlns:a16="http://schemas.microsoft.com/office/drawing/2014/main" id="{00000000-0008-0000-0000-000003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48" name="TextBox 6147">
          <a:extLst>
            <a:ext uri="{FF2B5EF4-FFF2-40B4-BE49-F238E27FC236}">
              <a16:creationId xmlns:a16="http://schemas.microsoft.com/office/drawing/2014/main" id="{00000000-0008-0000-0000-000004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49" name="TextBox 6148">
          <a:extLst>
            <a:ext uri="{FF2B5EF4-FFF2-40B4-BE49-F238E27FC236}">
              <a16:creationId xmlns:a16="http://schemas.microsoft.com/office/drawing/2014/main" id="{00000000-0008-0000-0000-000005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50" name="TextBox 6149">
          <a:extLst>
            <a:ext uri="{FF2B5EF4-FFF2-40B4-BE49-F238E27FC236}">
              <a16:creationId xmlns:a16="http://schemas.microsoft.com/office/drawing/2014/main" id="{00000000-0008-0000-0000-000006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51" name="TextBox 6150">
          <a:extLst>
            <a:ext uri="{FF2B5EF4-FFF2-40B4-BE49-F238E27FC236}">
              <a16:creationId xmlns:a16="http://schemas.microsoft.com/office/drawing/2014/main" id="{00000000-0008-0000-0000-000007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52" name="TextBox 6151">
          <a:extLst>
            <a:ext uri="{FF2B5EF4-FFF2-40B4-BE49-F238E27FC236}">
              <a16:creationId xmlns:a16="http://schemas.microsoft.com/office/drawing/2014/main" id="{00000000-0008-0000-0000-000008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53" name="TextBox 6152">
          <a:extLst>
            <a:ext uri="{FF2B5EF4-FFF2-40B4-BE49-F238E27FC236}">
              <a16:creationId xmlns:a16="http://schemas.microsoft.com/office/drawing/2014/main" id="{00000000-0008-0000-0000-000009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54" name="TextBox 6153">
          <a:extLst>
            <a:ext uri="{FF2B5EF4-FFF2-40B4-BE49-F238E27FC236}">
              <a16:creationId xmlns:a16="http://schemas.microsoft.com/office/drawing/2014/main" id="{00000000-0008-0000-0000-00000A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55" name="TextBox 6154">
          <a:extLst>
            <a:ext uri="{FF2B5EF4-FFF2-40B4-BE49-F238E27FC236}">
              <a16:creationId xmlns:a16="http://schemas.microsoft.com/office/drawing/2014/main" id="{00000000-0008-0000-0000-00000B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56" name="TextBox 6155">
          <a:extLst>
            <a:ext uri="{FF2B5EF4-FFF2-40B4-BE49-F238E27FC236}">
              <a16:creationId xmlns:a16="http://schemas.microsoft.com/office/drawing/2014/main" id="{00000000-0008-0000-0000-00000C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57" name="TextBox 6156">
          <a:extLst>
            <a:ext uri="{FF2B5EF4-FFF2-40B4-BE49-F238E27FC236}">
              <a16:creationId xmlns:a16="http://schemas.microsoft.com/office/drawing/2014/main" id="{00000000-0008-0000-0000-00000D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58" name="TextBox 6157">
          <a:extLst>
            <a:ext uri="{FF2B5EF4-FFF2-40B4-BE49-F238E27FC236}">
              <a16:creationId xmlns:a16="http://schemas.microsoft.com/office/drawing/2014/main" id="{00000000-0008-0000-0000-00000E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59" name="TextBox 6158">
          <a:extLst>
            <a:ext uri="{FF2B5EF4-FFF2-40B4-BE49-F238E27FC236}">
              <a16:creationId xmlns:a16="http://schemas.microsoft.com/office/drawing/2014/main" id="{00000000-0008-0000-0000-00000F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60" name="TextBox 6159">
          <a:extLst>
            <a:ext uri="{FF2B5EF4-FFF2-40B4-BE49-F238E27FC236}">
              <a16:creationId xmlns:a16="http://schemas.microsoft.com/office/drawing/2014/main" id="{00000000-0008-0000-0000-000010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61" name="TextBox 6160">
          <a:extLst>
            <a:ext uri="{FF2B5EF4-FFF2-40B4-BE49-F238E27FC236}">
              <a16:creationId xmlns:a16="http://schemas.microsoft.com/office/drawing/2014/main" id="{00000000-0008-0000-0000-000011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62" name="TextBox 6161">
          <a:extLst>
            <a:ext uri="{FF2B5EF4-FFF2-40B4-BE49-F238E27FC236}">
              <a16:creationId xmlns:a16="http://schemas.microsoft.com/office/drawing/2014/main" id="{00000000-0008-0000-0000-000012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63" name="TextBox 6162">
          <a:extLst>
            <a:ext uri="{FF2B5EF4-FFF2-40B4-BE49-F238E27FC236}">
              <a16:creationId xmlns:a16="http://schemas.microsoft.com/office/drawing/2014/main" id="{00000000-0008-0000-0000-000013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64" name="TextBox 6163">
          <a:extLst>
            <a:ext uri="{FF2B5EF4-FFF2-40B4-BE49-F238E27FC236}">
              <a16:creationId xmlns:a16="http://schemas.microsoft.com/office/drawing/2014/main" id="{00000000-0008-0000-0000-000014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65" name="TextBox 6164">
          <a:extLst>
            <a:ext uri="{FF2B5EF4-FFF2-40B4-BE49-F238E27FC236}">
              <a16:creationId xmlns:a16="http://schemas.microsoft.com/office/drawing/2014/main" id="{00000000-0008-0000-0000-000015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66" name="TextBox 6165">
          <a:extLst>
            <a:ext uri="{FF2B5EF4-FFF2-40B4-BE49-F238E27FC236}">
              <a16:creationId xmlns:a16="http://schemas.microsoft.com/office/drawing/2014/main" id="{00000000-0008-0000-0000-000016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67" name="TextBox 6166">
          <a:extLst>
            <a:ext uri="{FF2B5EF4-FFF2-40B4-BE49-F238E27FC236}">
              <a16:creationId xmlns:a16="http://schemas.microsoft.com/office/drawing/2014/main" id="{00000000-0008-0000-0000-000017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68" name="TextBox 6167">
          <a:extLst>
            <a:ext uri="{FF2B5EF4-FFF2-40B4-BE49-F238E27FC236}">
              <a16:creationId xmlns:a16="http://schemas.microsoft.com/office/drawing/2014/main" id="{00000000-0008-0000-0000-000018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69" name="TextBox 6168">
          <a:extLst>
            <a:ext uri="{FF2B5EF4-FFF2-40B4-BE49-F238E27FC236}">
              <a16:creationId xmlns:a16="http://schemas.microsoft.com/office/drawing/2014/main" id="{00000000-0008-0000-0000-000019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70" name="TextBox 6169">
          <a:extLst>
            <a:ext uri="{FF2B5EF4-FFF2-40B4-BE49-F238E27FC236}">
              <a16:creationId xmlns:a16="http://schemas.microsoft.com/office/drawing/2014/main" id="{00000000-0008-0000-0000-00001A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71" name="TextBox 6170">
          <a:extLst>
            <a:ext uri="{FF2B5EF4-FFF2-40B4-BE49-F238E27FC236}">
              <a16:creationId xmlns:a16="http://schemas.microsoft.com/office/drawing/2014/main" id="{00000000-0008-0000-0000-00001B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72" name="TextBox 6171">
          <a:extLst>
            <a:ext uri="{FF2B5EF4-FFF2-40B4-BE49-F238E27FC236}">
              <a16:creationId xmlns:a16="http://schemas.microsoft.com/office/drawing/2014/main" id="{00000000-0008-0000-0000-00001C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73" name="TextBox 6172">
          <a:extLst>
            <a:ext uri="{FF2B5EF4-FFF2-40B4-BE49-F238E27FC236}">
              <a16:creationId xmlns:a16="http://schemas.microsoft.com/office/drawing/2014/main" id="{00000000-0008-0000-0000-00001D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74" name="TextBox 6173">
          <a:extLst>
            <a:ext uri="{FF2B5EF4-FFF2-40B4-BE49-F238E27FC236}">
              <a16:creationId xmlns:a16="http://schemas.microsoft.com/office/drawing/2014/main" id="{00000000-0008-0000-0000-00001E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75" name="TextBox 6174">
          <a:extLst>
            <a:ext uri="{FF2B5EF4-FFF2-40B4-BE49-F238E27FC236}">
              <a16:creationId xmlns:a16="http://schemas.microsoft.com/office/drawing/2014/main" id="{00000000-0008-0000-0000-00001F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76" name="TextBox 6175">
          <a:extLst>
            <a:ext uri="{FF2B5EF4-FFF2-40B4-BE49-F238E27FC236}">
              <a16:creationId xmlns:a16="http://schemas.microsoft.com/office/drawing/2014/main" id="{00000000-0008-0000-0000-000020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77" name="TextBox 6176">
          <a:extLst>
            <a:ext uri="{FF2B5EF4-FFF2-40B4-BE49-F238E27FC236}">
              <a16:creationId xmlns:a16="http://schemas.microsoft.com/office/drawing/2014/main" id="{00000000-0008-0000-0000-000021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78" name="TextBox 6177">
          <a:extLst>
            <a:ext uri="{FF2B5EF4-FFF2-40B4-BE49-F238E27FC236}">
              <a16:creationId xmlns:a16="http://schemas.microsoft.com/office/drawing/2014/main" id="{00000000-0008-0000-0000-000022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79" name="TextBox 6178">
          <a:extLst>
            <a:ext uri="{FF2B5EF4-FFF2-40B4-BE49-F238E27FC236}">
              <a16:creationId xmlns:a16="http://schemas.microsoft.com/office/drawing/2014/main" id="{00000000-0008-0000-0000-000023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80" name="TextBox 6179">
          <a:extLst>
            <a:ext uri="{FF2B5EF4-FFF2-40B4-BE49-F238E27FC236}">
              <a16:creationId xmlns:a16="http://schemas.microsoft.com/office/drawing/2014/main" id="{00000000-0008-0000-0000-000024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81" name="TextBox 6180">
          <a:extLst>
            <a:ext uri="{FF2B5EF4-FFF2-40B4-BE49-F238E27FC236}">
              <a16:creationId xmlns:a16="http://schemas.microsoft.com/office/drawing/2014/main" id="{00000000-0008-0000-0000-000025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82" name="TextBox 6181">
          <a:extLst>
            <a:ext uri="{FF2B5EF4-FFF2-40B4-BE49-F238E27FC236}">
              <a16:creationId xmlns:a16="http://schemas.microsoft.com/office/drawing/2014/main" id="{00000000-0008-0000-0000-000026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83" name="TextBox 6182">
          <a:extLst>
            <a:ext uri="{FF2B5EF4-FFF2-40B4-BE49-F238E27FC236}">
              <a16:creationId xmlns:a16="http://schemas.microsoft.com/office/drawing/2014/main" id="{00000000-0008-0000-0000-000027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84" name="TextBox 6183">
          <a:extLst>
            <a:ext uri="{FF2B5EF4-FFF2-40B4-BE49-F238E27FC236}">
              <a16:creationId xmlns:a16="http://schemas.microsoft.com/office/drawing/2014/main" id="{00000000-0008-0000-0000-000028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85" name="TextBox 6184">
          <a:extLst>
            <a:ext uri="{FF2B5EF4-FFF2-40B4-BE49-F238E27FC236}">
              <a16:creationId xmlns:a16="http://schemas.microsoft.com/office/drawing/2014/main" id="{00000000-0008-0000-0000-000029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86" name="TextBox 6185">
          <a:extLst>
            <a:ext uri="{FF2B5EF4-FFF2-40B4-BE49-F238E27FC236}">
              <a16:creationId xmlns:a16="http://schemas.microsoft.com/office/drawing/2014/main" id="{00000000-0008-0000-0000-00002A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87" name="TextBox 6186">
          <a:extLst>
            <a:ext uri="{FF2B5EF4-FFF2-40B4-BE49-F238E27FC236}">
              <a16:creationId xmlns:a16="http://schemas.microsoft.com/office/drawing/2014/main" id="{00000000-0008-0000-0000-00002B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88" name="TextBox 6187">
          <a:extLst>
            <a:ext uri="{FF2B5EF4-FFF2-40B4-BE49-F238E27FC236}">
              <a16:creationId xmlns:a16="http://schemas.microsoft.com/office/drawing/2014/main" id="{00000000-0008-0000-0000-00002C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89" name="TextBox 6188">
          <a:extLst>
            <a:ext uri="{FF2B5EF4-FFF2-40B4-BE49-F238E27FC236}">
              <a16:creationId xmlns:a16="http://schemas.microsoft.com/office/drawing/2014/main" id="{00000000-0008-0000-0000-00002D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90" name="TextBox 6189">
          <a:extLst>
            <a:ext uri="{FF2B5EF4-FFF2-40B4-BE49-F238E27FC236}">
              <a16:creationId xmlns:a16="http://schemas.microsoft.com/office/drawing/2014/main" id="{00000000-0008-0000-0000-00002E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91" name="TextBox 6190">
          <a:extLst>
            <a:ext uri="{FF2B5EF4-FFF2-40B4-BE49-F238E27FC236}">
              <a16:creationId xmlns:a16="http://schemas.microsoft.com/office/drawing/2014/main" id="{00000000-0008-0000-0000-00002F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92" name="TextBox 6191">
          <a:extLst>
            <a:ext uri="{FF2B5EF4-FFF2-40B4-BE49-F238E27FC236}">
              <a16:creationId xmlns:a16="http://schemas.microsoft.com/office/drawing/2014/main" id="{00000000-0008-0000-0000-000030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93" name="TextBox 6192">
          <a:extLst>
            <a:ext uri="{FF2B5EF4-FFF2-40B4-BE49-F238E27FC236}">
              <a16:creationId xmlns:a16="http://schemas.microsoft.com/office/drawing/2014/main" id="{00000000-0008-0000-0000-000031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94" name="TextBox 6193">
          <a:extLst>
            <a:ext uri="{FF2B5EF4-FFF2-40B4-BE49-F238E27FC236}">
              <a16:creationId xmlns:a16="http://schemas.microsoft.com/office/drawing/2014/main" id="{00000000-0008-0000-0000-000032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195" name="TextBox 6194">
          <a:extLst>
            <a:ext uri="{FF2B5EF4-FFF2-40B4-BE49-F238E27FC236}">
              <a16:creationId xmlns:a16="http://schemas.microsoft.com/office/drawing/2014/main" id="{00000000-0008-0000-0000-000033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96" name="TextBox 6195">
          <a:extLst>
            <a:ext uri="{FF2B5EF4-FFF2-40B4-BE49-F238E27FC236}">
              <a16:creationId xmlns:a16="http://schemas.microsoft.com/office/drawing/2014/main" id="{00000000-0008-0000-0000-000034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97" name="TextBox 6196">
          <a:extLst>
            <a:ext uri="{FF2B5EF4-FFF2-40B4-BE49-F238E27FC236}">
              <a16:creationId xmlns:a16="http://schemas.microsoft.com/office/drawing/2014/main" id="{00000000-0008-0000-0000-000035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98" name="TextBox 6197">
          <a:extLst>
            <a:ext uri="{FF2B5EF4-FFF2-40B4-BE49-F238E27FC236}">
              <a16:creationId xmlns:a16="http://schemas.microsoft.com/office/drawing/2014/main" id="{00000000-0008-0000-0000-000036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199" name="TextBox 6198">
          <a:extLst>
            <a:ext uri="{FF2B5EF4-FFF2-40B4-BE49-F238E27FC236}">
              <a16:creationId xmlns:a16="http://schemas.microsoft.com/office/drawing/2014/main" id="{00000000-0008-0000-0000-000037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00" name="TextBox 6199">
          <a:extLst>
            <a:ext uri="{FF2B5EF4-FFF2-40B4-BE49-F238E27FC236}">
              <a16:creationId xmlns:a16="http://schemas.microsoft.com/office/drawing/2014/main" id="{00000000-0008-0000-0000-000038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01" name="TextBox 6200">
          <a:extLst>
            <a:ext uri="{FF2B5EF4-FFF2-40B4-BE49-F238E27FC236}">
              <a16:creationId xmlns:a16="http://schemas.microsoft.com/office/drawing/2014/main" id="{00000000-0008-0000-0000-000039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02" name="TextBox 6201">
          <a:extLst>
            <a:ext uri="{FF2B5EF4-FFF2-40B4-BE49-F238E27FC236}">
              <a16:creationId xmlns:a16="http://schemas.microsoft.com/office/drawing/2014/main" id="{00000000-0008-0000-0000-00003A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03" name="TextBox 6202">
          <a:extLst>
            <a:ext uri="{FF2B5EF4-FFF2-40B4-BE49-F238E27FC236}">
              <a16:creationId xmlns:a16="http://schemas.microsoft.com/office/drawing/2014/main" id="{00000000-0008-0000-0000-00003B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04" name="TextBox 6203">
          <a:extLst>
            <a:ext uri="{FF2B5EF4-FFF2-40B4-BE49-F238E27FC236}">
              <a16:creationId xmlns:a16="http://schemas.microsoft.com/office/drawing/2014/main" id="{00000000-0008-0000-0000-00003C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05" name="TextBox 6204">
          <a:extLst>
            <a:ext uri="{FF2B5EF4-FFF2-40B4-BE49-F238E27FC236}">
              <a16:creationId xmlns:a16="http://schemas.microsoft.com/office/drawing/2014/main" id="{00000000-0008-0000-0000-00003D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06" name="TextBox 6205">
          <a:extLst>
            <a:ext uri="{FF2B5EF4-FFF2-40B4-BE49-F238E27FC236}">
              <a16:creationId xmlns:a16="http://schemas.microsoft.com/office/drawing/2014/main" id="{00000000-0008-0000-0000-00003E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07" name="TextBox 6206">
          <a:extLst>
            <a:ext uri="{FF2B5EF4-FFF2-40B4-BE49-F238E27FC236}">
              <a16:creationId xmlns:a16="http://schemas.microsoft.com/office/drawing/2014/main" id="{00000000-0008-0000-0000-00003F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08" name="TextBox 6207">
          <a:extLst>
            <a:ext uri="{FF2B5EF4-FFF2-40B4-BE49-F238E27FC236}">
              <a16:creationId xmlns:a16="http://schemas.microsoft.com/office/drawing/2014/main" id="{00000000-0008-0000-0000-000040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09" name="TextBox 6208">
          <a:extLst>
            <a:ext uri="{FF2B5EF4-FFF2-40B4-BE49-F238E27FC236}">
              <a16:creationId xmlns:a16="http://schemas.microsoft.com/office/drawing/2014/main" id="{00000000-0008-0000-0000-000041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10" name="TextBox 6209">
          <a:extLst>
            <a:ext uri="{FF2B5EF4-FFF2-40B4-BE49-F238E27FC236}">
              <a16:creationId xmlns:a16="http://schemas.microsoft.com/office/drawing/2014/main" id="{00000000-0008-0000-0000-000042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11" name="TextBox 6210">
          <a:extLst>
            <a:ext uri="{FF2B5EF4-FFF2-40B4-BE49-F238E27FC236}">
              <a16:creationId xmlns:a16="http://schemas.microsoft.com/office/drawing/2014/main" id="{00000000-0008-0000-0000-000043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12" name="TextBox 6211">
          <a:extLst>
            <a:ext uri="{FF2B5EF4-FFF2-40B4-BE49-F238E27FC236}">
              <a16:creationId xmlns:a16="http://schemas.microsoft.com/office/drawing/2014/main" id="{00000000-0008-0000-0000-000044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13" name="TextBox 6212">
          <a:extLst>
            <a:ext uri="{FF2B5EF4-FFF2-40B4-BE49-F238E27FC236}">
              <a16:creationId xmlns:a16="http://schemas.microsoft.com/office/drawing/2014/main" id="{00000000-0008-0000-0000-000045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14" name="TextBox 6213">
          <a:extLst>
            <a:ext uri="{FF2B5EF4-FFF2-40B4-BE49-F238E27FC236}">
              <a16:creationId xmlns:a16="http://schemas.microsoft.com/office/drawing/2014/main" id="{00000000-0008-0000-0000-000046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15" name="TextBox 6214">
          <a:extLst>
            <a:ext uri="{FF2B5EF4-FFF2-40B4-BE49-F238E27FC236}">
              <a16:creationId xmlns:a16="http://schemas.microsoft.com/office/drawing/2014/main" id="{00000000-0008-0000-0000-000047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16" name="TextBox 6215">
          <a:extLst>
            <a:ext uri="{FF2B5EF4-FFF2-40B4-BE49-F238E27FC236}">
              <a16:creationId xmlns:a16="http://schemas.microsoft.com/office/drawing/2014/main" id="{00000000-0008-0000-0000-000048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17" name="TextBox 6216">
          <a:extLst>
            <a:ext uri="{FF2B5EF4-FFF2-40B4-BE49-F238E27FC236}">
              <a16:creationId xmlns:a16="http://schemas.microsoft.com/office/drawing/2014/main" id="{00000000-0008-0000-0000-000049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18" name="TextBox 6217">
          <a:extLst>
            <a:ext uri="{FF2B5EF4-FFF2-40B4-BE49-F238E27FC236}">
              <a16:creationId xmlns:a16="http://schemas.microsoft.com/office/drawing/2014/main" id="{00000000-0008-0000-0000-00004A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19" name="TextBox 6218">
          <a:extLst>
            <a:ext uri="{FF2B5EF4-FFF2-40B4-BE49-F238E27FC236}">
              <a16:creationId xmlns:a16="http://schemas.microsoft.com/office/drawing/2014/main" id="{00000000-0008-0000-0000-00004B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20" name="TextBox 6219">
          <a:extLst>
            <a:ext uri="{FF2B5EF4-FFF2-40B4-BE49-F238E27FC236}">
              <a16:creationId xmlns:a16="http://schemas.microsoft.com/office/drawing/2014/main" id="{00000000-0008-0000-0000-00004C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21" name="TextBox 6220">
          <a:extLst>
            <a:ext uri="{FF2B5EF4-FFF2-40B4-BE49-F238E27FC236}">
              <a16:creationId xmlns:a16="http://schemas.microsoft.com/office/drawing/2014/main" id="{00000000-0008-0000-0000-00004D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22" name="TextBox 6221">
          <a:extLst>
            <a:ext uri="{FF2B5EF4-FFF2-40B4-BE49-F238E27FC236}">
              <a16:creationId xmlns:a16="http://schemas.microsoft.com/office/drawing/2014/main" id="{00000000-0008-0000-0000-00004E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23" name="TextBox 6222">
          <a:extLst>
            <a:ext uri="{FF2B5EF4-FFF2-40B4-BE49-F238E27FC236}">
              <a16:creationId xmlns:a16="http://schemas.microsoft.com/office/drawing/2014/main" id="{00000000-0008-0000-0000-00004F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24" name="TextBox 6223">
          <a:extLst>
            <a:ext uri="{FF2B5EF4-FFF2-40B4-BE49-F238E27FC236}">
              <a16:creationId xmlns:a16="http://schemas.microsoft.com/office/drawing/2014/main" id="{00000000-0008-0000-0000-000050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25" name="TextBox 6224">
          <a:extLst>
            <a:ext uri="{FF2B5EF4-FFF2-40B4-BE49-F238E27FC236}">
              <a16:creationId xmlns:a16="http://schemas.microsoft.com/office/drawing/2014/main" id="{00000000-0008-0000-0000-000051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26" name="TextBox 6225">
          <a:extLst>
            <a:ext uri="{FF2B5EF4-FFF2-40B4-BE49-F238E27FC236}">
              <a16:creationId xmlns:a16="http://schemas.microsoft.com/office/drawing/2014/main" id="{00000000-0008-0000-0000-000052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27" name="TextBox 6226">
          <a:extLst>
            <a:ext uri="{FF2B5EF4-FFF2-40B4-BE49-F238E27FC236}">
              <a16:creationId xmlns:a16="http://schemas.microsoft.com/office/drawing/2014/main" id="{00000000-0008-0000-0000-000053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28" name="TextBox 6227">
          <a:extLst>
            <a:ext uri="{FF2B5EF4-FFF2-40B4-BE49-F238E27FC236}">
              <a16:creationId xmlns:a16="http://schemas.microsoft.com/office/drawing/2014/main" id="{00000000-0008-0000-0000-000054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29" name="TextBox 6228">
          <a:extLst>
            <a:ext uri="{FF2B5EF4-FFF2-40B4-BE49-F238E27FC236}">
              <a16:creationId xmlns:a16="http://schemas.microsoft.com/office/drawing/2014/main" id="{00000000-0008-0000-0000-000055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30" name="TextBox 6229">
          <a:extLst>
            <a:ext uri="{FF2B5EF4-FFF2-40B4-BE49-F238E27FC236}">
              <a16:creationId xmlns:a16="http://schemas.microsoft.com/office/drawing/2014/main" id="{00000000-0008-0000-0000-000056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31" name="TextBox 6230">
          <a:extLst>
            <a:ext uri="{FF2B5EF4-FFF2-40B4-BE49-F238E27FC236}">
              <a16:creationId xmlns:a16="http://schemas.microsoft.com/office/drawing/2014/main" id="{00000000-0008-0000-0000-000057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32" name="TextBox 6231">
          <a:extLst>
            <a:ext uri="{FF2B5EF4-FFF2-40B4-BE49-F238E27FC236}">
              <a16:creationId xmlns:a16="http://schemas.microsoft.com/office/drawing/2014/main" id="{00000000-0008-0000-0000-000058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33" name="TextBox 6232">
          <a:extLst>
            <a:ext uri="{FF2B5EF4-FFF2-40B4-BE49-F238E27FC236}">
              <a16:creationId xmlns:a16="http://schemas.microsoft.com/office/drawing/2014/main" id="{00000000-0008-0000-0000-000059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34" name="TextBox 6233">
          <a:extLst>
            <a:ext uri="{FF2B5EF4-FFF2-40B4-BE49-F238E27FC236}">
              <a16:creationId xmlns:a16="http://schemas.microsoft.com/office/drawing/2014/main" id="{00000000-0008-0000-0000-00005A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35" name="TextBox 6234">
          <a:extLst>
            <a:ext uri="{FF2B5EF4-FFF2-40B4-BE49-F238E27FC236}">
              <a16:creationId xmlns:a16="http://schemas.microsoft.com/office/drawing/2014/main" id="{00000000-0008-0000-0000-00005B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36" name="TextBox 6235">
          <a:extLst>
            <a:ext uri="{FF2B5EF4-FFF2-40B4-BE49-F238E27FC236}">
              <a16:creationId xmlns:a16="http://schemas.microsoft.com/office/drawing/2014/main" id="{00000000-0008-0000-0000-00005C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37" name="TextBox 6236">
          <a:extLst>
            <a:ext uri="{FF2B5EF4-FFF2-40B4-BE49-F238E27FC236}">
              <a16:creationId xmlns:a16="http://schemas.microsoft.com/office/drawing/2014/main" id="{00000000-0008-0000-0000-00005D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238" name="TextBox 6237">
          <a:extLst>
            <a:ext uri="{FF2B5EF4-FFF2-40B4-BE49-F238E27FC236}">
              <a16:creationId xmlns:a16="http://schemas.microsoft.com/office/drawing/2014/main" id="{00000000-0008-0000-0000-00005E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239" name="TextBox 6238">
          <a:extLst>
            <a:ext uri="{FF2B5EF4-FFF2-40B4-BE49-F238E27FC236}">
              <a16:creationId xmlns:a16="http://schemas.microsoft.com/office/drawing/2014/main" id="{00000000-0008-0000-0000-00005F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240" name="TextBox 6239">
          <a:extLst>
            <a:ext uri="{FF2B5EF4-FFF2-40B4-BE49-F238E27FC236}">
              <a16:creationId xmlns:a16="http://schemas.microsoft.com/office/drawing/2014/main" id="{00000000-0008-0000-0000-000060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241" name="TextBox 6240">
          <a:extLst>
            <a:ext uri="{FF2B5EF4-FFF2-40B4-BE49-F238E27FC236}">
              <a16:creationId xmlns:a16="http://schemas.microsoft.com/office/drawing/2014/main" id="{00000000-0008-0000-0000-000061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242" name="TextBox 6241">
          <a:extLst>
            <a:ext uri="{FF2B5EF4-FFF2-40B4-BE49-F238E27FC236}">
              <a16:creationId xmlns:a16="http://schemas.microsoft.com/office/drawing/2014/main" id="{00000000-0008-0000-0000-000062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243" name="TextBox 6242">
          <a:extLst>
            <a:ext uri="{FF2B5EF4-FFF2-40B4-BE49-F238E27FC236}">
              <a16:creationId xmlns:a16="http://schemas.microsoft.com/office/drawing/2014/main" id="{00000000-0008-0000-0000-000063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244" name="TextBox 6243">
          <a:extLst>
            <a:ext uri="{FF2B5EF4-FFF2-40B4-BE49-F238E27FC236}">
              <a16:creationId xmlns:a16="http://schemas.microsoft.com/office/drawing/2014/main" id="{00000000-0008-0000-0000-000064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245" name="TextBox 6244">
          <a:extLst>
            <a:ext uri="{FF2B5EF4-FFF2-40B4-BE49-F238E27FC236}">
              <a16:creationId xmlns:a16="http://schemas.microsoft.com/office/drawing/2014/main" id="{00000000-0008-0000-0000-000065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246" name="TextBox 6245">
          <a:extLst>
            <a:ext uri="{FF2B5EF4-FFF2-40B4-BE49-F238E27FC236}">
              <a16:creationId xmlns:a16="http://schemas.microsoft.com/office/drawing/2014/main" id="{00000000-0008-0000-0000-000066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247" name="TextBox 6246">
          <a:extLst>
            <a:ext uri="{FF2B5EF4-FFF2-40B4-BE49-F238E27FC236}">
              <a16:creationId xmlns:a16="http://schemas.microsoft.com/office/drawing/2014/main" id="{00000000-0008-0000-0000-000067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248" name="TextBox 6247">
          <a:extLst>
            <a:ext uri="{FF2B5EF4-FFF2-40B4-BE49-F238E27FC236}">
              <a16:creationId xmlns:a16="http://schemas.microsoft.com/office/drawing/2014/main" id="{00000000-0008-0000-0000-000068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249" name="TextBox 6248">
          <a:extLst>
            <a:ext uri="{FF2B5EF4-FFF2-40B4-BE49-F238E27FC236}">
              <a16:creationId xmlns:a16="http://schemas.microsoft.com/office/drawing/2014/main" id="{00000000-0008-0000-0000-000069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250" name="TextBox 6249">
          <a:extLst>
            <a:ext uri="{FF2B5EF4-FFF2-40B4-BE49-F238E27FC236}">
              <a16:creationId xmlns:a16="http://schemas.microsoft.com/office/drawing/2014/main" id="{00000000-0008-0000-0000-00006A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251" name="TextBox 6250">
          <a:extLst>
            <a:ext uri="{FF2B5EF4-FFF2-40B4-BE49-F238E27FC236}">
              <a16:creationId xmlns:a16="http://schemas.microsoft.com/office/drawing/2014/main" id="{00000000-0008-0000-0000-00006B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52" name="TextBox 6251">
          <a:extLst>
            <a:ext uri="{FF2B5EF4-FFF2-40B4-BE49-F238E27FC236}">
              <a16:creationId xmlns:a16="http://schemas.microsoft.com/office/drawing/2014/main" id="{00000000-0008-0000-0000-00006C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53" name="TextBox 6252">
          <a:extLst>
            <a:ext uri="{FF2B5EF4-FFF2-40B4-BE49-F238E27FC236}">
              <a16:creationId xmlns:a16="http://schemas.microsoft.com/office/drawing/2014/main" id="{00000000-0008-0000-0000-00006D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54" name="TextBox 6253">
          <a:extLst>
            <a:ext uri="{FF2B5EF4-FFF2-40B4-BE49-F238E27FC236}">
              <a16:creationId xmlns:a16="http://schemas.microsoft.com/office/drawing/2014/main" id="{00000000-0008-0000-0000-00006E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55" name="TextBox 6254">
          <a:extLst>
            <a:ext uri="{FF2B5EF4-FFF2-40B4-BE49-F238E27FC236}">
              <a16:creationId xmlns:a16="http://schemas.microsoft.com/office/drawing/2014/main" id="{00000000-0008-0000-0000-00006F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56" name="TextBox 6255">
          <a:extLst>
            <a:ext uri="{FF2B5EF4-FFF2-40B4-BE49-F238E27FC236}">
              <a16:creationId xmlns:a16="http://schemas.microsoft.com/office/drawing/2014/main" id="{00000000-0008-0000-0000-000070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57" name="TextBox 6256">
          <a:extLst>
            <a:ext uri="{FF2B5EF4-FFF2-40B4-BE49-F238E27FC236}">
              <a16:creationId xmlns:a16="http://schemas.microsoft.com/office/drawing/2014/main" id="{00000000-0008-0000-0000-000071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58" name="TextBox 6257">
          <a:extLst>
            <a:ext uri="{FF2B5EF4-FFF2-40B4-BE49-F238E27FC236}">
              <a16:creationId xmlns:a16="http://schemas.microsoft.com/office/drawing/2014/main" id="{00000000-0008-0000-0000-000072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59" name="TextBox 6258">
          <a:extLst>
            <a:ext uri="{FF2B5EF4-FFF2-40B4-BE49-F238E27FC236}">
              <a16:creationId xmlns:a16="http://schemas.microsoft.com/office/drawing/2014/main" id="{00000000-0008-0000-0000-000073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60" name="TextBox 6259">
          <a:extLst>
            <a:ext uri="{FF2B5EF4-FFF2-40B4-BE49-F238E27FC236}">
              <a16:creationId xmlns:a16="http://schemas.microsoft.com/office/drawing/2014/main" id="{00000000-0008-0000-0000-000074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61" name="TextBox 6260">
          <a:extLst>
            <a:ext uri="{FF2B5EF4-FFF2-40B4-BE49-F238E27FC236}">
              <a16:creationId xmlns:a16="http://schemas.microsoft.com/office/drawing/2014/main" id="{00000000-0008-0000-0000-000075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62" name="TextBox 6261">
          <a:extLst>
            <a:ext uri="{FF2B5EF4-FFF2-40B4-BE49-F238E27FC236}">
              <a16:creationId xmlns:a16="http://schemas.microsoft.com/office/drawing/2014/main" id="{00000000-0008-0000-0000-000076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63" name="TextBox 6262">
          <a:extLst>
            <a:ext uri="{FF2B5EF4-FFF2-40B4-BE49-F238E27FC236}">
              <a16:creationId xmlns:a16="http://schemas.microsoft.com/office/drawing/2014/main" id="{00000000-0008-0000-0000-000077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64" name="TextBox 6263">
          <a:extLst>
            <a:ext uri="{FF2B5EF4-FFF2-40B4-BE49-F238E27FC236}">
              <a16:creationId xmlns:a16="http://schemas.microsoft.com/office/drawing/2014/main" id="{00000000-0008-0000-0000-000078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65" name="TextBox 6264">
          <a:extLst>
            <a:ext uri="{FF2B5EF4-FFF2-40B4-BE49-F238E27FC236}">
              <a16:creationId xmlns:a16="http://schemas.microsoft.com/office/drawing/2014/main" id="{00000000-0008-0000-0000-000079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66" name="TextBox 6265">
          <a:extLst>
            <a:ext uri="{FF2B5EF4-FFF2-40B4-BE49-F238E27FC236}">
              <a16:creationId xmlns:a16="http://schemas.microsoft.com/office/drawing/2014/main" id="{00000000-0008-0000-0000-00007A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67" name="TextBox 6266">
          <a:extLst>
            <a:ext uri="{FF2B5EF4-FFF2-40B4-BE49-F238E27FC236}">
              <a16:creationId xmlns:a16="http://schemas.microsoft.com/office/drawing/2014/main" id="{00000000-0008-0000-0000-00007B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68" name="TextBox 6267">
          <a:extLst>
            <a:ext uri="{FF2B5EF4-FFF2-40B4-BE49-F238E27FC236}">
              <a16:creationId xmlns:a16="http://schemas.microsoft.com/office/drawing/2014/main" id="{00000000-0008-0000-0000-00007C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69" name="TextBox 6268">
          <a:extLst>
            <a:ext uri="{FF2B5EF4-FFF2-40B4-BE49-F238E27FC236}">
              <a16:creationId xmlns:a16="http://schemas.microsoft.com/office/drawing/2014/main" id="{00000000-0008-0000-0000-00007D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70" name="TextBox 6269">
          <a:extLst>
            <a:ext uri="{FF2B5EF4-FFF2-40B4-BE49-F238E27FC236}">
              <a16:creationId xmlns:a16="http://schemas.microsoft.com/office/drawing/2014/main" id="{00000000-0008-0000-0000-00007E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71" name="TextBox 6270">
          <a:extLst>
            <a:ext uri="{FF2B5EF4-FFF2-40B4-BE49-F238E27FC236}">
              <a16:creationId xmlns:a16="http://schemas.microsoft.com/office/drawing/2014/main" id="{00000000-0008-0000-0000-00007F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72" name="TextBox 6271">
          <a:extLst>
            <a:ext uri="{FF2B5EF4-FFF2-40B4-BE49-F238E27FC236}">
              <a16:creationId xmlns:a16="http://schemas.microsoft.com/office/drawing/2014/main" id="{00000000-0008-0000-0000-000080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73" name="TextBox 6272">
          <a:extLst>
            <a:ext uri="{FF2B5EF4-FFF2-40B4-BE49-F238E27FC236}">
              <a16:creationId xmlns:a16="http://schemas.microsoft.com/office/drawing/2014/main" id="{00000000-0008-0000-0000-000081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74" name="TextBox 6273">
          <a:extLst>
            <a:ext uri="{FF2B5EF4-FFF2-40B4-BE49-F238E27FC236}">
              <a16:creationId xmlns:a16="http://schemas.microsoft.com/office/drawing/2014/main" id="{00000000-0008-0000-0000-000082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75" name="TextBox 6274">
          <a:extLst>
            <a:ext uri="{FF2B5EF4-FFF2-40B4-BE49-F238E27FC236}">
              <a16:creationId xmlns:a16="http://schemas.microsoft.com/office/drawing/2014/main" id="{00000000-0008-0000-0000-000083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76" name="TextBox 6275">
          <a:extLst>
            <a:ext uri="{FF2B5EF4-FFF2-40B4-BE49-F238E27FC236}">
              <a16:creationId xmlns:a16="http://schemas.microsoft.com/office/drawing/2014/main" id="{00000000-0008-0000-0000-000084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77" name="TextBox 6276">
          <a:extLst>
            <a:ext uri="{FF2B5EF4-FFF2-40B4-BE49-F238E27FC236}">
              <a16:creationId xmlns:a16="http://schemas.microsoft.com/office/drawing/2014/main" id="{00000000-0008-0000-0000-000085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78" name="TextBox 6277">
          <a:extLst>
            <a:ext uri="{FF2B5EF4-FFF2-40B4-BE49-F238E27FC236}">
              <a16:creationId xmlns:a16="http://schemas.microsoft.com/office/drawing/2014/main" id="{00000000-0008-0000-0000-000086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79" name="TextBox 6278">
          <a:extLst>
            <a:ext uri="{FF2B5EF4-FFF2-40B4-BE49-F238E27FC236}">
              <a16:creationId xmlns:a16="http://schemas.microsoft.com/office/drawing/2014/main" id="{00000000-0008-0000-0000-000087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80" name="TextBox 6279">
          <a:extLst>
            <a:ext uri="{FF2B5EF4-FFF2-40B4-BE49-F238E27FC236}">
              <a16:creationId xmlns:a16="http://schemas.microsoft.com/office/drawing/2014/main" id="{00000000-0008-0000-0000-000088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81" name="TextBox 6280">
          <a:extLst>
            <a:ext uri="{FF2B5EF4-FFF2-40B4-BE49-F238E27FC236}">
              <a16:creationId xmlns:a16="http://schemas.microsoft.com/office/drawing/2014/main" id="{00000000-0008-0000-0000-000089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82" name="TextBox 6281">
          <a:extLst>
            <a:ext uri="{FF2B5EF4-FFF2-40B4-BE49-F238E27FC236}">
              <a16:creationId xmlns:a16="http://schemas.microsoft.com/office/drawing/2014/main" id="{00000000-0008-0000-0000-00008A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0</xdr:row>
      <xdr:rowOff>0</xdr:rowOff>
    </xdr:from>
    <xdr:ext cx="184731" cy="278089"/>
    <xdr:sp macro="" textlink="">
      <xdr:nvSpPr>
        <xdr:cNvPr id="6283" name="TextBox 6282">
          <a:extLst>
            <a:ext uri="{FF2B5EF4-FFF2-40B4-BE49-F238E27FC236}">
              <a16:creationId xmlns:a16="http://schemas.microsoft.com/office/drawing/2014/main" id="{00000000-0008-0000-0000-00008B180000}"/>
            </a:ext>
          </a:extLst>
        </xdr:cNvPr>
        <xdr:cNvSpPr txBox="1"/>
      </xdr:nvSpPr>
      <xdr:spPr>
        <a:xfrm>
          <a:off x="6309360" y="0"/>
          <a:ext cx="184731"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84" name="TextBox 6283">
          <a:extLst>
            <a:ext uri="{FF2B5EF4-FFF2-40B4-BE49-F238E27FC236}">
              <a16:creationId xmlns:a16="http://schemas.microsoft.com/office/drawing/2014/main" id="{00000000-0008-0000-0000-00008C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85" name="TextBox 6284">
          <a:extLst>
            <a:ext uri="{FF2B5EF4-FFF2-40B4-BE49-F238E27FC236}">
              <a16:creationId xmlns:a16="http://schemas.microsoft.com/office/drawing/2014/main" id="{00000000-0008-0000-0000-00008D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86" name="TextBox 6285">
          <a:extLst>
            <a:ext uri="{FF2B5EF4-FFF2-40B4-BE49-F238E27FC236}">
              <a16:creationId xmlns:a16="http://schemas.microsoft.com/office/drawing/2014/main" id="{00000000-0008-0000-0000-00008E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87" name="TextBox 6286">
          <a:extLst>
            <a:ext uri="{FF2B5EF4-FFF2-40B4-BE49-F238E27FC236}">
              <a16:creationId xmlns:a16="http://schemas.microsoft.com/office/drawing/2014/main" id="{00000000-0008-0000-0000-00008F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88" name="TextBox 6287">
          <a:extLst>
            <a:ext uri="{FF2B5EF4-FFF2-40B4-BE49-F238E27FC236}">
              <a16:creationId xmlns:a16="http://schemas.microsoft.com/office/drawing/2014/main" id="{00000000-0008-0000-0000-000090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89" name="TextBox 6288">
          <a:extLst>
            <a:ext uri="{FF2B5EF4-FFF2-40B4-BE49-F238E27FC236}">
              <a16:creationId xmlns:a16="http://schemas.microsoft.com/office/drawing/2014/main" id="{00000000-0008-0000-0000-000091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90" name="TextBox 6289">
          <a:extLst>
            <a:ext uri="{FF2B5EF4-FFF2-40B4-BE49-F238E27FC236}">
              <a16:creationId xmlns:a16="http://schemas.microsoft.com/office/drawing/2014/main" id="{00000000-0008-0000-0000-000092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91" name="TextBox 6290">
          <a:extLst>
            <a:ext uri="{FF2B5EF4-FFF2-40B4-BE49-F238E27FC236}">
              <a16:creationId xmlns:a16="http://schemas.microsoft.com/office/drawing/2014/main" id="{00000000-0008-0000-0000-000093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92" name="TextBox 6291">
          <a:extLst>
            <a:ext uri="{FF2B5EF4-FFF2-40B4-BE49-F238E27FC236}">
              <a16:creationId xmlns:a16="http://schemas.microsoft.com/office/drawing/2014/main" id="{00000000-0008-0000-0000-000094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93" name="TextBox 6292">
          <a:extLst>
            <a:ext uri="{FF2B5EF4-FFF2-40B4-BE49-F238E27FC236}">
              <a16:creationId xmlns:a16="http://schemas.microsoft.com/office/drawing/2014/main" id="{00000000-0008-0000-0000-000095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94" name="TextBox 6293">
          <a:extLst>
            <a:ext uri="{FF2B5EF4-FFF2-40B4-BE49-F238E27FC236}">
              <a16:creationId xmlns:a16="http://schemas.microsoft.com/office/drawing/2014/main" id="{00000000-0008-0000-0000-000096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0</xdr:row>
      <xdr:rowOff>0</xdr:rowOff>
    </xdr:from>
    <xdr:ext cx="184731" cy="264560"/>
    <xdr:sp macro="" textlink="">
      <xdr:nvSpPr>
        <xdr:cNvPr id="6295" name="TextBox 6294">
          <a:extLst>
            <a:ext uri="{FF2B5EF4-FFF2-40B4-BE49-F238E27FC236}">
              <a16:creationId xmlns:a16="http://schemas.microsoft.com/office/drawing/2014/main" id="{00000000-0008-0000-0000-000097180000}"/>
            </a:ext>
          </a:extLst>
        </xdr:cNvPr>
        <xdr:cNvSpPr txBox="1"/>
      </xdr:nvSpPr>
      <xdr:spPr>
        <a:xfrm>
          <a:off x="77952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296" name="TextBox 6295">
          <a:extLst>
            <a:ext uri="{FF2B5EF4-FFF2-40B4-BE49-F238E27FC236}">
              <a16:creationId xmlns:a16="http://schemas.microsoft.com/office/drawing/2014/main" id="{00000000-0008-0000-0000-00009818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297" name="TextBox 6296">
          <a:extLst>
            <a:ext uri="{FF2B5EF4-FFF2-40B4-BE49-F238E27FC236}">
              <a16:creationId xmlns:a16="http://schemas.microsoft.com/office/drawing/2014/main" id="{00000000-0008-0000-0000-00009918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298" name="TextBox 6297">
          <a:extLst>
            <a:ext uri="{FF2B5EF4-FFF2-40B4-BE49-F238E27FC236}">
              <a16:creationId xmlns:a16="http://schemas.microsoft.com/office/drawing/2014/main" id="{00000000-0008-0000-0000-00009A18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299" name="TextBox 6298">
          <a:extLst>
            <a:ext uri="{FF2B5EF4-FFF2-40B4-BE49-F238E27FC236}">
              <a16:creationId xmlns:a16="http://schemas.microsoft.com/office/drawing/2014/main" id="{00000000-0008-0000-0000-00009B18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00" name="TextBox 6299">
          <a:extLst>
            <a:ext uri="{FF2B5EF4-FFF2-40B4-BE49-F238E27FC236}">
              <a16:creationId xmlns:a16="http://schemas.microsoft.com/office/drawing/2014/main" id="{00000000-0008-0000-0000-00009C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01" name="TextBox 6300">
          <a:extLst>
            <a:ext uri="{FF2B5EF4-FFF2-40B4-BE49-F238E27FC236}">
              <a16:creationId xmlns:a16="http://schemas.microsoft.com/office/drawing/2014/main" id="{00000000-0008-0000-0000-00009D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02" name="TextBox 6301">
          <a:extLst>
            <a:ext uri="{FF2B5EF4-FFF2-40B4-BE49-F238E27FC236}">
              <a16:creationId xmlns:a16="http://schemas.microsoft.com/office/drawing/2014/main" id="{00000000-0008-0000-0000-00009E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03" name="TextBox 6302">
          <a:extLst>
            <a:ext uri="{FF2B5EF4-FFF2-40B4-BE49-F238E27FC236}">
              <a16:creationId xmlns:a16="http://schemas.microsoft.com/office/drawing/2014/main" id="{00000000-0008-0000-0000-00009F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04" name="TextBox 6303">
          <a:extLst>
            <a:ext uri="{FF2B5EF4-FFF2-40B4-BE49-F238E27FC236}">
              <a16:creationId xmlns:a16="http://schemas.microsoft.com/office/drawing/2014/main" id="{00000000-0008-0000-0000-0000A0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05" name="TextBox 6304">
          <a:extLst>
            <a:ext uri="{FF2B5EF4-FFF2-40B4-BE49-F238E27FC236}">
              <a16:creationId xmlns:a16="http://schemas.microsoft.com/office/drawing/2014/main" id="{00000000-0008-0000-0000-0000A1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06" name="TextBox 6305">
          <a:extLst>
            <a:ext uri="{FF2B5EF4-FFF2-40B4-BE49-F238E27FC236}">
              <a16:creationId xmlns:a16="http://schemas.microsoft.com/office/drawing/2014/main" id="{00000000-0008-0000-0000-0000A2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07" name="TextBox 6306">
          <a:extLst>
            <a:ext uri="{FF2B5EF4-FFF2-40B4-BE49-F238E27FC236}">
              <a16:creationId xmlns:a16="http://schemas.microsoft.com/office/drawing/2014/main" id="{00000000-0008-0000-0000-0000A3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08" name="TextBox 6307">
          <a:extLst>
            <a:ext uri="{FF2B5EF4-FFF2-40B4-BE49-F238E27FC236}">
              <a16:creationId xmlns:a16="http://schemas.microsoft.com/office/drawing/2014/main" id="{00000000-0008-0000-0000-0000A4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09" name="TextBox 6308">
          <a:extLst>
            <a:ext uri="{FF2B5EF4-FFF2-40B4-BE49-F238E27FC236}">
              <a16:creationId xmlns:a16="http://schemas.microsoft.com/office/drawing/2014/main" id="{00000000-0008-0000-0000-0000A5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10" name="TextBox 6309">
          <a:extLst>
            <a:ext uri="{FF2B5EF4-FFF2-40B4-BE49-F238E27FC236}">
              <a16:creationId xmlns:a16="http://schemas.microsoft.com/office/drawing/2014/main" id="{00000000-0008-0000-0000-0000A6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11" name="TextBox 6310">
          <a:extLst>
            <a:ext uri="{FF2B5EF4-FFF2-40B4-BE49-F238E27FC236}">
              <a16:creationId xmlns:a16="http://schemas.microsoft.com/office/drawing/2014/main" id="{00000000-0008-0000-0000-0000A7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12" name="TextBox 6311">
          <a:extLst>
            <a:ext uri="{FF2B5EF4-FFF2-40B4-BE49-F238E27FC236}">
              <a16:creationId xmlns:a16="http://schemas.microsoft.com/office/drawing/2014/main" id="{00000000-0008-0000-0000-0000A8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13" name="TextBox 6312">
          <a:extLst>
            <a:ext uri="{FF2B5EF4-FFF2-40B4-BE49-F238E27FC236}">
              <a16:creationId xmlns:a16="http://schemas.microsoft.com/office/drawing/2014/main" id="{00000000-0008-0000-0000-0000A9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14" name="TextBox 6313">
          <a:extLst>
            <a:ext uri="{FF2B5EF4-FFF2-40B4-BE49-F238E27FC236}">
              <a16:creationId xmlns:a16="http://schemas.microsoft.com/office/drawing/2014/main" id="{00000000-0008-0000-0000-0000AA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15" name="TextBox 6314">
          <a:extLst>
            <a:ext uri="{FF2B5EF4-FFF2-40B4-BE49-F238E27FC236}">
              <a16:creationId xmlns:a16="http://schemas.microsoft.com/office/drawing/2014/main" id="{00000000-0008-0000-0000-0000AB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16" name="TextBox 6315">
          <a:extLst>
            <a:ext uri="{FF2B5EF4-FFF2-40B4-BE49-F238E27FC236}">
              <a16:creationId xmlns:a16="http://schemas.microsoft.com/office/drawing/2014/main" id="{00000000-0008-0000-0000-0000AC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17" name="TextBox 6316">
          <a:extLst>
            <a:ext uri="{FF2B5EF4-FFF2-40B4-BE49-F238E27FC236}">
              <a16:creationId xmlns:a16="http://schemas.microsoft.com/office/drawing/2014/main" id="{00000000-0008-0000-0000-0000AD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18" name="TextBox 6317">
          <a:extLst>
            <a:ext uri="{FF2B5EF4-FFF2-40B4-BE49-F238E27FC236}">
              <a16:creationId xmlns:a16="http://schemas.microsoft.com/office/drawing/2014/main" id="{00000000-0008-0000-0000-0000AE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19" name="TextBox 6318">
          <a:extLst>
            <a:ext uri="{FF2B5EF4-FFF2-40B4-BE49-F238E27FC236}">
              <a16:creationId xmlns:a16="http://schemas.microsoft.com/office/drawing/2014/main" id="{00000000-0008-0000-0000-0000AF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20" name="TextBox 6319">
          <a:extLst>
            <a:ext uri="{FF2B5EF4-FFF2-40B4-BE49-F238E27FC236}">
              <a16:creationId xmlns:a16="http://schemas.microsoft.com/office/drawing/2014/main" id="{00000000-0008-0000-0000-0000B0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21" name="TextBox 6320">
          <a:extLst>
            <a:ext uri="{FF2B5EF4-FFF2-40B4-BE49-F238E27FC236}">
              <a16:creationId xmlns:a16="http://schemas.microsoft.com/office/drawing/2014/main" id="{00000000-0008-0000-0000-0000B1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22" name="TextBox 6321">
          <a:extLst>
            <a:ext uri="{FF2B5EF4-FFF2-40B4-BE49-F238E27FC236}">
              <a16:creationId xmlns:a16="http://schemas.microsoft.com/office/drawing/2014/main" id="{00000000-0008-0000-0000-0000B2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23" name="TextBox 6322">
          <a:extLst>
            <a:ext uri="{FF2B5EF4-FFF2-40B4-BE49-F238E27FC236}">
              <a16:creationId xmlns:a16="http://schemas.microsoft.com/office/drawing/2014/main" id="{00000000-0008-0000-0000-0000B3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24" name="TextBox 6323">
          <a:extLst>
            <a:ext uri="{FF2B5EF4-FFF2-40B4-BE49-F238E27FC236}">
              <a16:creationId xmlns:a16="http://schemas.microsoft.com/office/drawing/2014/main" id="{00000000-0008-0000-0000-0000B4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25" name="TextBox 6324">
          <a:extLst>
            <a:ext uri="{FF2B5EF4-FFF2-40B4-BE49-F238E27FC236}">
              <a16:creationId xmlns:a16="http://schemas.microsoft.com/office/drawing/2014/main" id="{00000000-0008-0000-0000-0000B5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26" name="TextBox 6325">
          <a:extLst>
            <a:ext uri="{FF2B5EF4-FFF2-40B4-BE49-F238E27FC236}">
              <a16:creationId xmlns:a16="http://schemas.microsoft.com/office/drawing/2014/main" id="{00000000-0008-0000-0000-0000B6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27" name="TextBox 6326">
          <a:extLst>
            <a:ext uri="{FF2B5EF4-FFF2-40B4-BE49-F238E27FC236}">
              <a16:creationId xmlns:a16="http://schemas.microsoft.com/office/drawing/2014/main" id="{00000000-0008-0000-0000-0000B7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28" name="TextBox 6327">
          <a:extLst>
            <a:ext uri="{FF2B5EF4-FFF2-40B4-BE49-F238E27FC236}">
              <a16:creationId xmlns:a16="http://schemas.microsoft.com/office/drawing/2014/main" id="{00000000-0008-0000-0000-0000B8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29" name="TextBox 6328">
          <a:extLst>
            <a:ext uri="{FF2B5EF4-FFF2-40B4-BE49-F238E27FC236}">
              <a16:creationId xmlns:a16="http://schemas.microsoft.com/office/drawing/2014/main" id="{00000000-0008-0000-0000-0000B9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30" name="TextBox 6329">
          <a:extLst>
            <a:ext uri="{FF2B5EF4-FFF2-40B4-BE49-F238E27FC236}">
              <a16:creationId xmlns:a16="http://schemas.microsoft.com/office/drawing/2014/main" id="{00000000-0008-0000-0000-0000BA180000}"/>
            </a:ext>
          </a:extLst>
        </xdr:cNvPr>
        <xdr:cNvSpPr txBox="1"/>
      </xdr:nvSpPr>
      <xdr:spPr>
        <a:xfrm>
          <a:off x="9281160" y="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0</xdr:colOff>
      <xdr:row>0</xdr:row>
      <xdr:rowOff>0</xdr:rowOff>
    </xdr:from>
    <xdr:ext cx="192428" cy="278089"/>
    <xdr:sp macro="" textlink="">
      <xdr:nvSpPr>
        <xdr:cNvPr id="6331" name="TextBox 6330">
          <a:extLst>
            <a:ext uri="{FF2B5EF4-FFF2-40B4-BE49-F238E27FC236}">
              <a16:creationId xmlns:a16="http://schemas.microsoft.com/office/drawing/2014/main" id="{00000000-0008-0000-0000-0000BB180000}"/>
            </a:ext>
          </a:extLst>
        </xdr:cNvPr>
        <xdr:cNvSpPr txBox="1"/>
      </xdr:nvSpPr>
      <xdr:spPr>
        <a:xfrm>
          <a:off x="9281160" y="0"/>
          <a:ext cx="192428" cy="278089"/>
        </a:xfrm>
        <a:prstGeom prst="rect">
          <a:avLst/>
        </a:prstGeom>
        <a:noFill/>
        <a:ln>
          <a:solidFill>
            <a:schemeClr val="bg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160020</xdr:colOff>
      <xdr:row>0</xdr:row>
      <xdr:rowOff>0</xdr:rowOff>
    </xdr:from>
    <xdr:ext cx="200474" cy="278089"/>
    <xdr:sp macro="" textlink="">
      <xdr:nvSpPr>
        <xdr:cNvPr id="6335" name="TextBox 6334">
          <a:extLst>
            <a:ext uri="{FF2B5EF4-FFF2-40B4-BE49-F238E27FC236}">
              <a16:creationId xmlns:a16="http://schemas.microsoft.com/office/drawing/2014/main" id="{00000000-0008-0000-0000-0000BF180000}"/>
            </a:ext>
          </a:extLst>
        </xdr:cNvPr>
        <xdr:cNvSpPr txBox="1"/>
      </xdr:nvSpPr>
      <xdr:spPr>
        <a:xfrm>
          <a:off x="944118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36" name="TextBox 6335">
          <a:extLst>
            <a:ext uri="{FF2B5EF4-FFF2-40B4-BE49-F238E27FC236}">
              <a16:creationId xmlns:a16="http://schemas.microsoft.com/office/drawing/2014/main" id="{00000000-0008-0000-0000-0000C0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37" name="TextBox 6336">
          <a:extLst>
            <a:ext uri="{FF2B5EF4-FFF2-40B4-BE49-F238E27FC236}">
              <a16:creationId xmlns:a16="http://schemas.microsoft.com/office/drawing/2014/main" id="{00000000-0008-0000-0000-0000C1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38" name="TextBox 6337">
          <a:extLst>
            <a:ext uri="{FF2B5EF4-FFF2-40B4-BE49-F238E27FC236}">
              <a16:creationId xmlns:a16="http://schemas.microsoft.com/office/drawing/2014/main" id="{00000000-0008-0000-0000-0000C2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39" name="TextBox 6338">
          <a:extLst>
            <a:ext uri="{FF2B5EF4-FFF2-40B4-BE49-F238E27FC236}">
              <a16:creationId xmlns:a16="http://schemas.microsoft.com/office/drawing/2014/main" id="{00000000-0008-0000-0000-0000C3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40" name="TextBox 6339">
          <a:extLst>
            <a:ext uri="{FF2B5EF4-FFF2-40B4-BE49-F238E27FC236}">
              <a16:creationId xmlns:a16="http://schemas.microsoft.com/office/drawing/2014/main" id="{00000000-0008-0000-0000-0000C4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41" name="TextBox 6340">
          <a:extLst>
            <a:ext uri="{FF2B5EF4-FFF2-40B4-BE49-F238E27FC236}">
              <a16:creationId xmlns:a16="http://schemas.microsoft.com/office/drawing/2014/main" id="{00000000-0008-0000-0000-0000C5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42" name="TextBox 6341">
          <a:extLst>
            <a:ext uri="{FF2B5EF4-FFF2-40B4-BE49-F238E27FC236}">
              <a16:creationId xmlns:a16="http://schemas.microsoft.com/office/drawing/2014/main" id="{00000000-0008-0000-0000-0000C6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43" name="TextBox 6342">
          <a:extLst>
            <a:ext uri="{FF2B5EF4-FFF2-40B4-BE49-F238E27FC236}">
              <a16:creationId xmlns:a16="http://schemas.microsoft.com/office/drawing/2014/main" id="{00000000-0008-0000-0000-0000C7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44" name="TextBox 6343">
          <a:extLst>
            <a:ext uri="{FF2B5EF4-FFF2-40B4-BE49-F238E27FC236}">
              <a16:creationId xmlns:a16="http://schemas.microsoft.com/office/drawing/2014/main" id="{00000000-0008-0000-0000-0000C8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45" name="TextBox 6344">
          <a:extLst>
            <a:ext uri="{FF2B5EF4-FFF2-40B4-BE49-F238E27FC236}">
              <a16:creationId xmlns:a16="http://schemas.microsoft.com/office/drawing/2014/main" id="{00000000-0008-0000-0000-0000C9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46" name="TextBox 6345">
          <a:extLst>
            <a:ext uri="{FF2B5EF4-FFF2-40B4-BE49-F238E27FC236}">
              <a16:creationId xmlns:a16="http://schemas.microsoft.com/office/drawing/2014/main" id="{00000000-0008-0000-0000-0000CA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47" name="TextBox 6346">
          <a:extLst>
            <a:ext uri="{FF2B5EF4-FFF2-40B4-BE49-F238E27FC236}">
              <a16:creationId xmlns:a16="http://schemas.microsoft.com/office/drawing/2014/main" id="{00000000-0008-0000-0000-0000CB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48" name="TextBox 6347">
          <a:extLst>
            <a:ext uri="{FF2B5EF4-FFF2-40B4-BE49-F238E27FC236}">
              <a16:creationId xmlns:a16="http://schemas.microsoft.com/office/drawing/2014/main" id="{00000000-0008-0000-0000-0000CC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49" name="TextBox 6348">
          <a:extLst>
            <a:ext uri="{FF2B5EF4-FFF2-40B4-BE49-F238E27FC236}">
              <a16:creationId xmlns:a16="http://schemas.microsoft.com/office/drawing/2014/main" id="{00000000-0008-0000-0000-0000CD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50" name="TextBox 6349">
          <a:extLst>
            <a:ext uri="{FF2B5EF4-FFF2-40B4-BE49-F238E27FC236}">
              <a16:creationId xmlns:a16="http://schemas.microsoft.com/office/drawing/2014/main" id="{00000000-0008-0000-0000-0000CE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51" name="TextBox 6350">
          <a:extLst>
            <a:ext uri="{FF2B5EF4-FFF2-40B4-BE49-F238E27FC236}">
              <a16:creationId xmlns:a16="http://schemas.microsoft.com/office/drawing/2014/main" id="{00000000-0008-0000-0000-0000CF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52" name="TextBox 6351">
          <a:extLst>
            <a:ext uri="{FF2B5EF4-FFF2-40B4-BE49-F238E27FC236}">
              <a16:creationId xmlns:a16="http://schemas.microsoft.com/office/drawing/2014/main" id="{00000000-0008-0000-0000-0000D0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53" name="TextBox 6352">
          <a:extLst>
            <a:ext uri="{FF2B5EF4-FFF2-40B4-BE49-F238E27FC236}">
              <a16:creationId xmlns:a16="http://schemas.microsoft.com/office/drawing/2014/main" id="{00000000-0008-0000-0000-0000D1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54" name="TextBox 6353">
          <a:extLst>
            <a:ext uri="{FF2B5EF4-FFF2-40B4-BE49-F238E27FC236}">
              <a16:creationId xmlns:a16="http://schemas.microsoft.com/office/drawing/2014/main" id="{00000000-0008-0000-0000-0000D2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55" name="TextBox 6354">
          <a:extLst>
            <a:ext uri="{FF2B5EF4-FFF2-40B4-BE49-F238E27FC236}">
              <a16:creationId xmlns:a16="http://schemas.microsoft.com/office/drawing/2014/main" id="{00000000-0008-0000-0000-0000D3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56" name="TextBox 6355">
          <a:extLst>
            <a:ext uri="{FF2B5EF4-FFF2-40B4-BE49-F238E27FC236}">
              <a16:creationId xmlns:a16="http://schemas.microsoft.com/office/drawing/2014/main" id="{00000000-0008-0000-0000-0000D4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57" name="TextBox 6356">
          <a:extLst>
            <a:ext uri="{FF2B5EF4-FFF2-40B4-BE49-F238E27FC236}">
              <a16:creationId xmlns:a16="http://schemas.microsoft.com/office/drawing/2014/main" id="{00000000-0008-0000-0000-0000D5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58" name="TextBox 6357">
          <a:extLst>
            <a:ext uri="{FF2B5EF4-FFF2-40B4-BE49-F238E27FC236}">
              <a16:creationId xmlns:a16="http://schemas.microsoft.com/office/drawing/2014/main" id="{00000000-0008-0000-0000-0000D6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59" name="TextBox 6358">
          <a:extLst>
            <a:ext uri="{FF2B5EF4-FFF2-40B4-BE49-F238E27FC236}">
              <a16:creationId xmlns:a16="http://schemas.microsoft.com/office/drawing/2014/main" id="{00000000-0008-0000-0000-0000D7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60" name="TextBox 6359">
          <a:extLst>
            <a:ext uri="{FF2B5EF4-FFF2-40B4-BE49-F238E27FC236}">
              <a16:creationId xmlns:a16="http://schemas.microsoft.com/office/drawing/2014/main" id="{00000000-0008-0000-0000-0000D8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61" name="TextBox 6360">
          <a:extLst>
            <a:ext uri="{FF2B5EF4-FFF2-40B4-BE49-F238E27FC236}">
              <a16:creationId xmlns:a16="http://schemas.microsoft.com/office/drawing/2014/main" id="{00000000-0008-0000-0000-0000D9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62" name="TextBox 6361">
          <a:extLst>
            <a:ext uri="{FF2B5EF4-FFF2-40B4-BE49-F238E27FC236}">
              <a16:creationId xmlns:a16="http://schemas.microsoft.com/office/drawing/2014/main" id="{00000000-0008-0000-0000-0000DA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63" name="TextBox 6362">
          <a:extLst>
            <a:ext uri="{FF2B5EF4-FFF2-40B4-BE49-F238E27FC236}">
              <a16:creationId xmlns:a16="http://schemas.microsoft.com/office/drawing/2014/main" id="{00000000-0008-0000-0000-0000DB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64" name="TextBox 6363">
          <a:extLst>
            <a:ext uri="{FF2B5EF4-FFF2-40B4-BE49-F238E27FC236}">
              <a16:creationId xmlns:a16="http://schemas.microsoft.com/office/drawing/2014/main" id="{00000000-0008-0000-0000-0000DC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65" name="TextBox 6364">
          <a:extLst>
            <a:ext uri="{FF2B5EF4-FFF2-40B4-BE49-F238E27FC236}">
              <a16:creationId xmlns:a16="http://schemas.microsoft.com/office/drawing/2014/main" id="{00000000-0008-0000-0000-0000DD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66" name="TextBox 6365">
          <a:extLst>
            <a:ext uri="{FF2B5EF4-FFF2-40B4-BE49-F238E27FC236}">
              <a16:creationId xmlns:a16="http://schemas.microsoft.com/office/drawing/2014/main" id="{00000000-0008-0000-0000-0000DE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67" name="TextBox 6366">
          <a:extLst>
            <a:ext uri="{FF2B5EF4-FFF2-40B4-BE49-F238E27FC236}">
              <a16:creationId xmlns:a16="http://schemas.microsoft.com/office/drawing/2014/main" id="{00000000-0008-0000-0000-0000DF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68" name="TextBox 6367">
          <a:extLst>
            <a:ext uri="{FF2B5EF4-FFF2-40B4-BE49-F238E27FC236}">
              <a16:creationId xmlns:a16="http://schemas.microsoft.com/office/drawing/2014/main" id="{00000000-0008-0000-0000-0000E0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69" name="TextBox 6368">
          <a:extLst>
            <a:ext uri="{FF2B5EF4-FFF2-40B4-BE49-F238E27FC236}">
              <a16:creationId xmlns:a16="http://schemas.microsoft.com/office/drawing/2014/main" id="{00000000-0008-0000-0000-0000E1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70" name="TextBox 6369">
          <a:extLst>
            <a:ext uri="{FF2B5EF4-FFF2-40B4-BE49-F238E27FC236}">
              <a16:creationId xmlns:a16="http://schemas.microsoft.com/office/drawing/2014/main" id="{00000000-0008-0000-0000-0000E2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71" name="TextBox 6370">
          <a:extLst>
            <a:ext uri="{FF2B5EF4-FFF2-40B4-BE49-F238E27FC236}">
              <a16:creationId xmlns:a16="http://schemas.microsoft.com/office/drawing/2014/main" id="{00000000-0008-0000-0000-0000E3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72" name="TextBox 6371">
          <a:extLst>
            <a:ext uri="{FF2B5EF4-FFF2-40B4-BE49-F238E27FC236}">
              <a16:creationId xmlns:a16="http://schemas.microsoft.com/office/drawing/2014/main" id="{00000000-0008-0000-0000-0000E4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73" name="TextBox 6372">
          <a:extLst>
            <a:ext uri="{FF2B5EF4-FFF2-40B4-BE49-F238E27FC236}">
              <a16:creationId xmlns:a16="http://schemas.microsoft.com/office/drawing/2014/main" id="{00000000-0008-0000-0000-0000E5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74" name="TextBox 6373">
          <a:extLst>
            <a:ext uri="{FF2B5EF4-FFF2-40B4-BE49-F238E27FC236}">
              <a16:creationId xmlns:a16="http://schemas.microsoft.com/office/drawing/2014/main" id="{00000000-0008-0000-0000-0000E6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75" name="TextBox 6374">
          <a:extLst>
            <a:ext uri="{FF2B5EF4-FFF2-40B4-BE49-F238E27FC236}">
              <a16:creationId xmlns:a16="http://schemas.microsoft.com/office/drawing/2014/main" id="{00000000-0008-0000-0000-0000E7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76" name="TextBox 6375">
          <a:extLst>
            <a:ext uri="{FF2B5EF4-FFF2-40B4-BE49-F238E27FC236}">
              <a16:creationId xmlns:a16="http://schemas.microsoft.com/office/drawing/2014/main" id="{00000000-0008-0000-0000-0000E8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377" name="TextBox 6376">
          <a:extLst>
            <a:ext uri="{FF2B5EF4-FFF2-40B4-BE49-F238E27FC236}">
              <a16:creationId xmlns:a16="http://schemas.microsoft.com/office/drawing/2014/main" id="{00000000-0008-0000-0000-0000E918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378" name="TextBox 6377">
          <a:extLst>
            <a:ext uri="{FF2B5EF4-FFF2-40B4-BE49-F238E27FC236}">
              <a16:creationId xmlns:a16="http://schemas.microsoft.com/office/drawing/2014/main" id="{00000000-0008-0000-0000-0000EA18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379" name="TextBox 6378">
          <a:extLst>
            <a:ext uri="{FF2B5EF4-FFF2-40B4-BE49-F238E27FC236}">
              <a16:creationId xmlns:a16="http://schemas.microsoft.com/office/drawing/2014/main" id="{00000000-0008-0000-0000-0000EB18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380" name="TextBox 6379">
          <a:extLst>
            <a:ext uri="{FF2B5EF4-FFF2-40B4-BE49-F238E27FC236}">
              <a16:creationId xmlns:a16="http://schemas.microsoft.com/office/drawing/2014/main" id="{00000000-0008-0000-0000-0000EC18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381" name="TextBox 6380">
          <a:extLst>
            <a:ext uri="{FF2B5EF4-FFF2-40B4-BE49-F238E27FC236}">
              <a16:creationId xmlns:a16="http://schemas.microsoft.com/office/drawing/2014/main" id="{00000000-0008-0000-0000-0000ED18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82" name="TextBox 6381">
          <a:extLst>
            <a:ext uri="{FF2B5EF4-FFF2-40B4-BE49-F238E27FC236}">
              <a16:creationId xmlns:a16="http://schemas.microsoft.com/office/drawing/2014/main" id="{00000000-0008-0000-0000-0000EE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83" name="TextBox 6382">
          <a:extLst>
            <a:ext uri="{FF2B5EF4-FFF2-40B4-BE49-F238E27FC236}">
              <a16:creationId xmlns:a16="http://schemas.microsoft.com/office/drawing/2014/main" id="{00000000-0008-0000-0000-0000EF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84" name="TextBox 6383">
          <a:extLst>
            <a:ext uri="{FF2B5EF4-FFF2-40B4-BE49-F238E27FC236}">
              <a16:creationId xmlns:a16="http://schemas.microsoft.com/office/drawing/2014/main" id="{00000000-0008-0000-0000-0000F0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85" name="TextBox 6384">
          <a:extLst>
            <a:ext uri="{FF2B5EF4-FFF2-40B4-BE49-F238E27FC236}">
              <a16:creationId xmlns:a16="http://schemas.microsoft.com/office/drawing/2014/main" id="{00000000-0008-0000-0000-0000F1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86" name="TextBox 6385">
          <a:extLst>
            <a:ext uri="{FF2B5EF4-FFF2-40B4-BE49-F238E27FC236}">
              <a16:creationId xmlns:a16="http://schemas.microsoft.com/office/drawing/2014/main" id="{00000000-0008-0000-0000-0000F2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87" name="TextBox 6386">
          <a:extLst>
            <a:ext uri="{FF2B5EF4-FFF2-40B4-BE49-F238E27FC236}">
              <a16:creationId xmlns:a16="http://schemas.microsoft.com/office/drawing/2014/main" id="{00000000-0008-0000-0000-0000F3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88" name="TextBox 6387">
          <a:extLst>
            <a:ext uri="{FF2B5EF4-FFF2-40B4-BE49-F238E27FC236}">
              <a16:creationId xmlns:a16="http://schemas.microsoft.com/office/drawing/2014/main" id="{00000000-0008-0000-0000-0000F4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89" name="TextBox 6388">
          <a:extLst>
            <a:ext uri="{FF2B5EF4-FFF2-40B4-BE49-F238E27FC236}">
              <a16:creationId xmlns:a16="http://schemas.microsoft.com/office/drawing/2014/main" id="{00000000-0008-0000-0000-0000F5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90" name="TextBox 6389">
          <a:extLst>
            <a:ext uri="{FF2B5EF4-FFF2-40B4-BE49-F238E27FC236}">
              <a16:creationId xmlns:a16="http://schemas.microsoft.com/office/drawing/2014/main" id="{00000000-0008-0000-0000-0000F6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91" name="TextBox 6390">
          <a:extLst>
            <a:ext uri="{FF2B5EF4-FFF2-40B4-BE49-F238E27FC236}">
              <a16:creationId xmlns:a16="http://schemas.microsoft.com/office/drawing/2014/main" id="{00000000-0008-0000-0000-0000F7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92" name="TextBox 6391">
          <a:extLst>
            <a:ext uri="{FF2B5EF4-FFF2-40B4-BE49-F238E27FC236}">
              <a16:creationId xmlns:a16="http://schemas.microsoft.com/office/drawing/2014/main" id="{00000000-0008-0000-0000-0000F8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93" name="TextBox 6392">
          <a:extLst>
            <a:ext uri="{FF2B5EF4-FFF2-40B4-BE49-F238E27FC236}">
              <a16:creationId xmlns:a16="http://schemas.microsoft.com/office/drawing/2014/main" id="{00000000-0008-0000-0000-0000F9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94" name="TextBox 6393">
          <a:extLst>
            <a:ext uri="{FF2B5EF4-FFF2-40B4-BE49-F238E27FC236}">
              <a16:creationId xmlns:a16="http://schemas.microsoft.com/office/drawing/2014/main" id="{00000000-0008-0000-0000-0000FA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95" name="TextBox 6394">
          <a:extLst>
            <a:ext uri="{FF2B5EF4-FFF2-40B4-BE49-F238E27FC236}">
              <a16:creationId xmlns:a16="http://schemas.microsoft.com/office/drawing/2014/main" id="{00000000-0008-0000-0000-0000FB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96" name="TextBox 6395">
          <a:extLst>
            <a:ext uri="{FF2B5EF4-FFF2-40B4-BE49-F238E27FC236}">
              <a16:creationId xmlns:a16="http://schemas.microsoft.com/office/drawing/2014/main" id="{00000000-0008-0000-0000-0000FC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97" name="TextBox 6396">
          <a:extLst>
            <a:ext uri="{FF2B5EF4-FFF2-40B4-BE49-F238E27FC236}">
              <a16:creationId xmlns:a16="http://schemas.microsoft.com/office/drawing/2014/main" id="{00000000-0008-0000-0000-0000FD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98" name="TextBox 6397">
          <a:extLst>
            <a:ext uri="{FF2B5EF4-FFF2-40B4-BE49-F238E27FC236}">
              <a16:creationId xmlns:a16="http://schemas.microsoft.com/office/drawing/2014/main" id="{00000000-0008-0000-0000-0000FE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399" name="TextBox 6398">
          <a:extLst>
            <a:ext uri="{FF2B5EF4-FFF2-40B4-BE49-F238E27FC236}">
              <a16:creationId xmlns:a16="http://schemas.microsoft.com/office/drawing/2014/main" id="{00000000-0008-0000-0000-0000FF18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00" name="TextBox 6399">
          <a:extLst>
            <a:ext uri="{FF2B5EF4-FFF2-40B4-BE49-F238E27FC236}">
              <a16:creationId xmlns:a16="http://schemas.microsoft.com/office/drawing/2014/main" id="{00000000-0008-0000-0000-000000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01" name="TextBox 6400">
          <a:extLst>
            <a:ext uri="{FF2B5EF4-FFF2-40B4-BE49-F238E27FC236}">
              <a16:creationId xmlns:a16="http://schemas.microsoft.com/office/drawing/2014/main" id="{00000000-0008-0000-0000-000001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02" name="TextBox 6401">
          <a:extLst>
            <a:ext uri="{FF2B5EF4-FFF2-40B4-BE49-F238E27FC236}">
              <a16:creationId xmlns:a16="http://schemas.microsoft.com/office/drawing/2014/main" id="{00000000-0008-0000-0000-000002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03" name="TextBox 6402">
          <a:extLst>
            <a:ext uri="{FF2B5EF4-FFF2-40B4-BE49-F238E27FC236}">
              <a16:creationId xmlns:a16="http://schemas.microsoft.com/office/drawing/2014/main" id="{00000000-0008-0000-0000-000003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04" name="TextBox 6403">
          <a:extLst>
            <a:ext uri="{FF2B5EF4-FFF2-40B4-BE49-F238E27FC236}">
              <a16:creationId xmlns:a16="http://schemas.microsoft.com/office/drawing/2014/main" id="{00000000-0008-0000-0000-000004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05" name="TextBox 6404">
          <a:extLst>
            <a:ext uri="{FF2B5EF4-FFF2-40B4-BE49-F238E27FC236}">
              <a16:creationId xmlns:a16="http://schemas.microsoft.com/office/drawing/2014/main" id="{00000000-0008-0000-0000-000005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06" name="TextBox 6405">
          <a:extLst>
            <a:ext uri="{FF2B5EF4-FFF2-40B4-BE49-F238E27FC236}">
              <a16:creationId xmlns:a16="http://schemas.microsoft.com/office/drawing/2014/main" id="{00000000-0008-0000-0000-000006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07" name="TextBox 6406">
          <a:extLst>
            <a:ext uri="{FF2B5EF4-FFF2-40B4-BE49-F238E27FC236}">
              <a16:creationId xmlns:a16="http://schemas.microsoft.com/office/drawing/2014/main" id="{00000000-0008-0000-0000-000007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08" name="TextBox 6407">
          <a:extLst>
            <a:ext uri="{FF2B5EF4-FFF2-40B4-BE49-F238E27FC236}">
              <a16:creationId xmlns:a16="http://schemas.microsoft.com/office/drawing/2014/main" id="{00000000-0008-0000-0000-000008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09" name="TextBox 6408">
          <a:extLst>
            <a:ext uri="{FF2B5EF4-FFF2-40B4-BE49-F238E27FC236}">
              <a16:creationId xmlns:a16="http://schemas.microsoft.com/office/drawing/2014/main" id="{00000000-0008-0000-0000-000009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10" name="TextBox 6409">
          <a:extLst>
            <a:ext uri="{FF2B5EF4-FFF2-40B4-BE49-F238E27FC236}">
              <a16:creationId xmlns:a16="http://schemas.microsoft.com/office/drawing/2014/main" id="{00000000-0008-0000-0000-00000A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11" name="TextBox 6410">
          <a:extLst>
            <a:ext uri="{FF2B5EF4-FFF2-40B4-BE49-F238E27FC236}">
              <a16:creationId xmlns:a16="http://schemas.microsoft.com/office/drawing/2014/main" id="{00000000-0008-0000-0000-00000B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12" name="TextBox 6411">
          <a:extLst>
            <a:ext uri="{FF2B5EF4-FFF2-40B4-BE49-F238E27FC236}">
              <a16:creationId xmlns:a16="http://schemas.microsoft.com/office/drawing/2014/main" id="{00000000-0008-0000-0000-00000C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13" name="TextBox 6412">
          <a:extLst>
            <a:ext uri="{FF2B5EF4-FFF2-40B4-BE49-F238E27FC236}">
              <a16:creationId xmlns:a16="http://schemas.microsoft.com/office/drawing/2014/main" id="{00000000-0008-0000-0000-00000D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14" name="TextBox 6413">
          <a:extLst>
            <a:ext uri="{FF2B5EF4-FFF2-40B4-BE49-F238E27FC236}">
              <a16:creationId xmlns:a16="http://schemas.microsoft.com/office/drawing/2014/main" id="{00000000-0008-0000-0000-00000E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15" name="TextBox 6414">
          <a:extLst>
            <a:ext uri="{FF2B5EF4-FFF2-40B4-BE49-F238E27FC236}">
              <a16:creationId xmlns:a16="http://schemas.microsoft.com/office/drawing/2014/main" id="{00000000-0008-0000-0000-00000F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16" name="TextBox 6415">
          <a:extLst>
            <a:ext uri="{FF2B5EF4-FFF2-40B4-BE49-F238E27FC236}">
              <a16:creationId xmlns:a16="http://schemas.microsoft.com/office/drawing/2014/main" id="{00000000-0008-0000-0000-000010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17" name="TextBox 6416">
          <a:extLst>
            <a:ext uri="{FF2B5EF4-FFF2-40B4-BE49-F238E27FC236}">
              <a16:creationId xmlns:a16="http://schemas.microsoft.com/office/drawing/2014/main" id="{00000000-0008-0000-0000-000011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18" name="TextBox 6417">
          <a:extLst>
            <a:ext uri="{FF2B5EF4-FFF2-40B4-BE49-F238E27FC236}">
              <a16:creationId xmlns:a16="http://schemas.microsoft.com/office/drawing/2014/main" id="{00000000-0008-0000-0000-000012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19" name="TextBox 6418">
          <a:extLst>
            <a:ext uri="{FF2B5EF4-FFF2-40B4-BE49-F238E27FC236}">
              <a16:creationId xmlns:a16="http://schemas.microsoft.com/office/drawing/2014/main" id="{00000000-0008-0000-0000-000013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20" name="TextBox 6419">
          <a:extLst>
            <a:ext uri="{FF2B5EF4-FFF2-40B4-BE49-F238E27FC236}">
              <a16:creationId xmlns:a16="http://schemas.microsoft.com/office/drawing/2014/main" id="{00000000-0008-0000-0000-000014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21" name="TextBox 6420">
          <a:extLst>
            <a:ext uri="{FF2B5EF4-FFF2-40B4-BE49-F238E27FC236}">
              <a16:creationId xmlns:a16="http://schemas.microsoft.com/office/drawing/2014/main" id="{00000000-0008-0000-0000-000015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22" name="TextBox 6421">
          <a:extLst>
            <a:ext uri="{FF2B5EF4-FFF2-40B4-BE49-F238E27FC236}">
              <a16:creationId xmlns:a16="http://schemas.microsoft.com/office/drawing/2014/main" id="{00000000-0008-0000-0000-000016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23" name="TextBox 6422">
          <a:extLst>
            <a:ext uri="{FF2B5EF4-FFF2-40B4-BE49-F238E27FC236}">
              <a16:creationId xmlns:a16="http://schemas.microsoft.com/office/drawing/2014/main" id="{00000000-0008-0000-0000-000017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24" name="TextBox 6423">
          <a:extLst>
            <a:ext uri="{FF2B5EF4-FFF2-40B4-BE49-F238E27FC236}">
              <a16:creationId xmlns:a16="http://schemas.microsoft.com/office/drawing/2014/main" id="{00000000-0008-0000-0000-000018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0</xdr:colOff>
      <xdr:row>0</xdr:row>
      <xdr:rowOff>0</xdr:rowOff>
    </xdr:from>
    <xdr:ext cx="200474" cy="278089"/>
    <xdr:sp macro="" textlink="">
      <xdr:nvSpPr>
        <xdr:cNvPr id="6425" name="TextBox 6424">
          <a:extLst>
            <a:ext uri="{FF2B5EF4-FFF2-40B4-BE49-F238E27FC236}">
              <a16:creationId xmlns:a16="http://schemas.microsoft.com/office/drawing/2014/main" id="{00000000-0008-0000-0000-000019190000}"/>
            </a:ext>
          </a:extLst>
        </xdr:cNvPr>
        <xdr:cNvSpPr txBox="1"/>
      </xdr:nvSpPr>
      <xdr:spPr>
        <a:xfrm>
          <a:off x="1729740" y="0"/>
          <a:ext cx="200474"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26" name="TextBox 6425">
          <a:extLst>
            <a:ext uri="{FF2B5EF4-FFF2-40B4-BE49-F238E27FC236}">
              <a16:creationId xmlns:a16="http://schemas.microsoft.com/office/drawing/2014/main" id="{00000000-0008-0000-0000-00001A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27" name="TextBox 6426">
          <a:extLst>
            <a:ext uri="{FF2B5EF4-FFF2-40B4-BE49-F238E27FC236}">
              <a16:creationId xmlns:a16="http://schemas.microsoft.com/office/drawing/2014/main" id="{00000000-0008-0000-0000-00001B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28" name="TextBox 6427">
          <a:extLst>
            <a:ext uri="{FF2B5EF4-FFF2-40B4-BE49-F238E27FC236}">
              <a16:creationId xmlns:a16="http://schemas.microsoft.com/office/drawing/2014/main" id="{00000000-0008-0000-0000-00001C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29" name="TextBox 6428">
          <a:extLst>
            <a:ext uri="{FF2B5EF4-FFF2-40B4-BE49-F238E27FC236}">
              <a16:creationId xmlns:a16="http://schemas.microsoft.com/office/drawing/2014/main" id="{00000000-0008-0000-0000-00001D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30" name="TextBox 6429">
          <a:extLst>
            <a:ext uri="{FF2B5EF4-FFF2-40B4-BE49-F238E27FC236}">
              <a16:creationId xmlns:a16="http://schemas.microsoft.com/office/drawing/2014/main" id="{00000000-0008-0000-0000-00001E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31" name="TextBox 6430">
          <a:extLst>
            <a:ext uri="{FF2B5EF4-FFF2-40B4-BE49-F238E27FC236}">
              <a16:creationId xmlns:a16="http://schemas.microsoft.com/office/drawing/2014/main" id="{00000000-0008-0000-0000-00001F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32" name="TextBox 6431">
          <a:extLst>
            <a:ext uri="{FF2B5EF4-FFF2-40B4-BE49-F238E27FC236}">
              <a16:creationId xmlns:a16="http://schemas.microsoft.com/office/drawing/2014/main" id="{00000000-0008-0000-0000-000020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33" name="TextBox 6432">
          <a:extLst>
            <a:ext uri="{FF2B5EF4-FFF2-40B4-BE49-F238E27FC236}">
              <a16:creationId xmlns:a16="http://schemas.microsoft.com/office/drawing/2014/main" id="{00000000-0008-0000-0000-000021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34" name="TextBox 6433">
          <a:extLst>
            <a:ext uri="{FF2B5EF4-FFF2-40B4-BE49-F238E27FC236}">
              <a16:creationId xmlns:a16="http://schemas.microsoft.com/office/drawing/2014/main" id="{00000000-0008-0000-0000-000022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35" name="TextBox 6434">
          <a:extLst>
            <a:ext uri="{FF2B5EF4-FFF2-40B4-BE49-F238E27FC236}">
              <a16:creationId xmlns:a16="http://schemas.microsoft.com/office/drawing/2014/main" id="{00000000-0008-0000-0000-000023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36" name="TextBox 6435">
          <a:extLst>
            <a:ext uri="{FF2B5EF4-FFF2-40B4-BE49-F238E27FC236}">
              <a16:creationId xmlns:a16="http://schemas.microsoft.com/office/drawing/2014/main" id="{00000000-0008-0000-0000-000024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37" name="TextBox 6436">
          <a:extLst>
            <a:ext uri="{FF2B5EF4-FFF2-40B4-BE49-F238E27FC236}">
              <a16:creationId xmlns:a16="http://schemas.microsoft.com/office/drawing/2014/main" id="{00000000-0008-0000-0000-000025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38" name="TextBox 6437">
          <a:extLst>
            <a:ext uri="{FF2B5EF4-FFF2-40B4-BE49-F238E27FC236}">
              <a16:creationId xmlns:a16="http://schemas.microsoft.com/office/drawing/2014/main" id="{00000000-0008-0000-0000-000026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39" name="TextBox 6438">
          <a:extLst>
            <a:ext uri="{FF2B5EF4-FFF2-40B4-BE49-F238E27FC236}">
              <a16:creationId xmlns:a16="http://schemas.microsoft.com/office/drawing/2014/main" id="{00000000-0008-0000-0000-000027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40" name="TextBox 6439">
          <a:extLst>
            <a:ext uri="{FF2B5EF4-FFF2-40B4-BE49-F238E27FC236}">
              <a16:creationId xmlns:a16="http://schemas.microsoft.com/office/drawing/2014/main" id="{00000000-0008-0000-0000-000028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41" name="TextBox 6440">
          <a:extLst>
            <a:ext uri="{FF2B5EF4-FFF2-40B4-BE49-F238E27FC236}">
              <a16:creationId xmlns:a16="http://schemas.microsoft.com/office/drawing/2014/main" id="{00000000-0008-0000-0000-000029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42" name="TextBox 6441">
          <a:extLst>
            <a:ext uri="{FF2B5EF4-FFF2-40B4-BE49-F238E27FC236}">
              <a16:creationId xmlns:a16="http://schemas.microsoft.com/office/drawing/2014/main" id="{00000000-0008-0000-0000-00002A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43" name="TextBox 6442">
          <a:extLst>
            <a:ext uri="{FF2B5EF4-FFF2-40B4-BE49-F238E27FC236}">
              <a16:creationId xmlns:a16="http://schemas.microsoft.com/office/drawing/2014/main" id="{00000000-0008-0000-0000-00002B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44" name="TextBox 6443">
          <a:extLst>
            <a:ext uri="{FF2B5EF4-FFF2-40B4-BE49-F238E27FC236}">
              <a16:creationId xmlns:a16="http://schemas.microsoft.com/office/drawing/2014/main" id="{00000000-0008-0000-0000-00002C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45" name="TextBox 6444">
          <a:extLst>
            <a:ext uri="{FF2B5EF4-FFF2-40B4-BE49-F238E27FC236}">
              <a16:creationId xmlns:a16="http://schemas.microsoft.com/office/drawing/2014/main" id="{00000000-0008-0000-0000-00002D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46" name="TextBox 6445">
          <a:extLst>
            <a:ext uri="{FF2B5EF4-FFF2-40B4-BE49-F238E27FC236}">
              <a16:creationId xmlns:a16="http://schemas.microsoft.com/office/drawing/2014/main" id="{00000000-0008-0000-0000-00002E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47" name="TextBox 6446">
          <a:extLst>
            <a:ext uri="{FF2B5EF4-FFF2-40B4-BE49-F238E27FC236}">
              <a16:creationId xmlns:a16="http://schemas.microsoft.com/office/drawing/2014/main" id="{00000000-0008-0000-0000-00002F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48" name="TextBox 6447">
          <a:extLst>
            <a:ext uri="{FF2B5EF4-FFF2-40B4-BE49-F238E27FC236}">
              <a16:creationId xmlns:a16="http://schemas.microsoft.com/office/drawing/2014/main" id="{00000000-0008-0000-0000-000030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49" name="TextBox 6448">
          <a:extLst>
            <a:ext uri="{FF2B5EF4-FFF2-40B4-BE49-F238E27FC236}">
              <a16:creationId xmlns:a16="http://schemas.microsoft.com/office/drawing/2014/main" id="{00000000-0008-0000-0000-000031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50" name="TextBox 6449">
          <a:extLst>
            <a:ext uri="{FF2B5EF4-FFF2-40B4-BE49-F238E27FC236}">
              <a16:creationId xmlns:a16="http://schemas.microsoft.com/office/drawing/2014/main" id="{00000000-0008-0000-0000-000032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51" name="TextBox 6450">
          <a:extLst>
            <a:ext uri="{FF2B5EF4-FFF2-40B4-BE49-F238E27FC236}">
              <a16:creationId xmlns:a16="http://schemas.microsoft.com/office/drawing/2014/main" id="{00000000-0008-0000-0000-000033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52" name="TextBox 6451">
          <a:extLst>
            <a:ext uri="{FF2B5EF4-FFF2-40B4-BE49-F238E27FC236}">
              <a16:creationId xmlns:a16="http://schemas.microsoft.com/office/drawing/2014/main" id="{00000000-0008-0000-0000-000034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53" name="TextBox 6452">
          <a:extLst>
            <a:ext uri="{FF2B5EF4-FFF2-40B4-BE49-F238E27FC236}">
              <a16:creationId xmlns:a16="http://schemas.microsoft.com/office/drawing/2014/main" id="{00000000-0008-0000-0000-000035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54" name="TextBox 6453">
          <a:extLst>
            <a:ext uri="{FF2B5EF4-FFF2-40B4-BE49-F238E27FC236}">
              <a16:creationId xmlns:a16="http://schemas.microsoft.com/office/drawing/2014/main" id="{00000000-0008-0000-0000-000036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55" name="TextBox 6454">
          <a:extLst>
            <a:ext uri="{FF2B5EF4-FFF2-40B4-BE49-F238E27FC236}">
              <a16:creationId xmlns:a16="http://schemas.microsoft.com/office/drawing/2014/main" id="{00000000-0008-0000-0000-000037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56" name="TextBox 6455">
          <a:extLst>
            <a:ext uri="{FF2B5EF4-FFF2-40B4-BE49-F238E27FC236}">
              <a16:creationId xmlns:a16="http://schemas.microsoft.com/office/drawing/2014/main" id="{00000000-0008-0000-0000-000038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57" name="TextBox 6456">
          <a:extLst>
            <a:ext uri="{FF2B5EF4-FFF2-40B4-BE49-F238E27FC236}">
              <a16:creationId xmlns:a16="http://schemas.microsoft.com/office/drawing/2014/main" id="{00000000-0008-0000-0000-000039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58" name="TextBox 6457">
          <a:extLst>
            <a:ext uri="{FF2B5EF4-FFF2-40B4-BE49-F238E27FC236}">
              <a16:creationId xmlns:a16="http://schemas.microsoft.com/office/drawing/2014/main" id="{00000000-0008-0000-0000-00003A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59" name="TextBox 6458">
          <a:extLst>
            <a:ext uri="{FF2B5EF4-FFF2-40B4-BE49-F238E27FC236}">
              <a16:creationId xmlns:a16="http://schemas.microsoft.com/office/drawing/2014/main" id="{00000000-0008-0000-0000-00003B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60" name="TextBox 6459">
          <a:extLst>
            <a:ext uri="{FF2B5EF4-FFF2-40B4-BE49-F238E27FC236}">
              <a16:creationId xmlns:a16="http://schemas.microsoft.com/office/drawing/2014/main" id="{00000000-0008-0000-0000-00003C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61" name="TextBox 6460">
          <a:extLst>
            <a:ext uri="{FF2B5EF4-FFF2-40B4-BE49-F238E27FC236}">
              <a16:creationId xmlns:a16="http://schemas.microsoft.com/office/drawing/2014/main" id="{00000000-0008-0000-0000-00003D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62" name="TextBox 6461">
          <a:extLst>
            <a:ext uri="{FF2B5EF4-FFF2-40B4-BE49-F238E27FC236}">
              <a16:creationId xmlns:a16="http://schemas.microsoft.com/office/drawing/2014/main" id="{00000000-0008-0000-0000-00003E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63" name="TextBox 6462">
          <a:extLst>
            <a:ext uri="{FF2B5EF4-FFF2-40B4-BE49-F238E27FC236}">
              <a16:creationId xmlns:a16="http://schemas.microsoft.com/office/drawing/2014/main" id="{00000000-0008-0000-0000-00003F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64" name="TextBox 6463">
          <a:extLst>
            <a:ext uri="{FF2B5EF4-FFF2-40B4-BE49-F238E27FC236}">
              <a16:creationId xmlns:a16="http://schemas.microsoft.com/office/drawing/2014/main" id="{00000000-0008-0000-0000-000040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65" name="TextBox 6464">
          <a:extLst>
            <a:ext uri="{FF2B5EF4-FFF2-40B4-BE49-F238E27FC236}">
              <a16:creationId xmlns:a16="http://schemas.microsoft.com/office/drawing/2014/main" id="{00000000-0008-0000-0000-000041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66" name="TextBox 6465">
          <a:extLst>
            <a:ext uri="{FF2B5EF4-FFF2-40B4-BE49-F238E27FC236}">
              <a16:creationId xmlns:a16="http://schemas.microsoft.com/office/drawing/2014/main" id="{00000000-0008-0000-0000-000042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67" name="TextBox 6466">
          <a:extLst>
            <a:ext uri="{FF2B5EF4-FFF2-40B4-BE49-F238E27FC236}">
              <a16:creationId xmlns:a16="http://schemas.microsoft.com/office/drawing/2014/main" id="{00000000-0008-0000-0000-000043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68" name="TextBox 6467">
          <a:extLst>
            <a:ext uri="{FF2B5EF4-FFF2-40B4-BE49-F238E27FC236}">
              <a16:creationId xmlns:a16="http://schemas.microsoft.com/office/drawing/2014/main" id="{00000000-0008-0000-0000-000044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69" name="TextBox 6468">
          <a:extLst>
            <a:ext uri="{FF2B5EF4-FFF2-40B4-BE49-F238E27FC236}">
              <a16:creationId xmlns:a16="http://schemas.microsoft.com/office/drawing/2014/main" id="{00000000-0008-0000-0000-000045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70" name="TextBox 6469">
          <a:extLst>
            <a:ext uri="{FF2B5EF4-FFF2-40B4-BE49-F238E27FC236}">
              <a16:creationId xmlns:a16="http://schemas.microsoft.com/office/drawing/2014/main" id="{00000000-0008-0000-0000-000046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71" name="TextBox 6470">
          <a:extLst>
            <a:ext uri="{FF2B5EF4-FFF2-40B4-BE49-F238E27FC236}">
              <a16:creationId xmlns:a16="http://schemas.microsoft.com/office/drawing/2014/main" id="{00000000-0008-0000-0000-000047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72" name="TextBox 6471">
          <a:extLst>
            <a:ext uri="{FF2B5EF4-FFF2-40B4-BE49-F238E27FC236}">
              <a16:creationId xmlns:a16="http://schemas.microsoft.com/office/drawing/2014/main" id="{00000000-0008-0000-0000-000048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73" name="TextBox 6472">
          <a:extLst>
            <a:ext uri="{FF2B5EF4-FFF2-40B4-BE49-F238E27FC236}">
              <a16:creationId xmlns:a16="http://schemas.microsoft.com/office/drawing/2014/main" id="{00000000-0008-0000-0000-000049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74" name="TextBox 6473">
          <a:extLst>
            <a:ext uri="{FF2B5EF4-FFF2-40B4-BE49-F238E27FC236}">
              <a16:creationId xmlns:a16="http://schemas.microsoft.com/office/drawing/2014/main" id="{00000000-0008-0000-0000-00004A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75" name="TextBox 6474">
          <a:extLst>
            <a:ext uri="{FF2B5EF4-FFF2-40B4-BE49-F238E27FC236}">
              <a16:creationId xmlns:a16="http://schemas.microsoft.com/office/drawing/2014/main" id="{00000000-0008-0000-0000-00004B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76" name="TextBox 6475">
          <a:extLst>
            <a:ext uri="{FF2B5EF4-FFF2-40B4-BE49-F238E27FC236}">
              <a16:creationId xmlns:a16="http://schemas.microsoft.com/office/drawing/2014/main" id="{00000000-0008-0000-0000-00004C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77" name="TextBox 6476">
          <a:extLst>
            <a:ext uri="{FF2B5EF4-FFF2-40B4-BE49-F238E27FC236}">
              <a16:creationId xmlns:a16="http://schemas.microsoft.com/office/drawing/2014/main" id="{00000000-0008-0000-0000-00004D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78" name="TextBox 6477">
          <a:extLst>
            <a:ext uri="{FF2B5EF4-FFF2-40B4-BE49-F238E27FC236}">
              <a16:creationId xmlns:a16="http://schemas.microsoft.com/office/drawing/2014/main" id="{00000000-0008-0000-0000-00004E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79" name="TextBox 6478">
          <a:extLst>
            <a:ext uri="{FF2B5EF4-FFF2-40B4-BE49-F238E27FC236}">
              <a16:creationId xmlns:a16="http://schemas.microsoft.com/office/drawing/2014/main" id="{00000000-0008-0000-0000-00004F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80" name="TextBox 6479">
          <a:extLst>
            <a:ext uri="{FF2B5EF4-FFF2-40B4-BE49-F238E27FC236}">
              <a16:creationId xmlns:a16="http://schemas.microsoft.com/office/drawing/2014/main" id="{00000000-0008-0000-0000-000050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81" name="TextBox 6480">
          <a:extLst>
            <a:ext uri="{FF2B5EF4-FFF2-40B4-BE49-F238E27FC236}">
              <a16:creationId xmlns:a16="http://schemas.microsoft.com/office/drawing/2014/main" id="{00000000-0008-0000-0000-000051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82" name="TextBox 6481">
          <a:extLst>
            <a:ext uri="{FF2B5EF4-FFF2-40B4-BE49-F238E27FC236}">
              <a16:creationId xmlns:a16="http://schemas.microsoft.com/office/drawing/2014/main" id="{00000000-0008-0000-0000-000052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83" name="TextBox 6482">
          <a:extLst>
            <a:ext uri="{FF2B5EF4-FFF2-40B4-BE49-F238E27FC236}">
              <a16:creationId xmlns:a16="http://schemas.microsoft.com/office/drawing/2014/main" id="{00000000-0008-0000-0000-000053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84" name="TextBox 6483">
          <a:extLst>
            <a:ext uri="{FF2B5EF4-FFF2-40B4-BE49-F238E27FC236}">
              <a16:creationId xmlns:a16="http://schemas.microsoft.com/office/drawing/2014/main" id="{00000000-0008-0000-0000-000054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85" name="TextBox 6484">
          <a:extLst>
            <a:ext uri="{FF2B5EF4-FFF2-40B4-BE49-F238E27FC236}">
              <a16:creationId xmlns:a16="http://schemas.microsoft.com/office/drawing/2014/main" id="{00000000-0008-0000-0000-000055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486" name="TextBox 6485">
          <a:extLst>
            <a:ext uri="{FF2B5EF4-FFF2-40B4-BE49-F238E27FC236}">
              <a16:creationId xmlns:a16="http://schemas.microsoft.com/office/drawing/2014/main" id="{00000000-0008-0000-0000-000056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487" name="TextBox 6486">
          <a:extLst>
            <a:ext uri="{FF2B5EF4-FFF2-40B4-BE49-F238E27FC236}">
              <a16:creationId xmlns:a16="http://schemas.microsoft.com/office/drawing/2014/main" id="{00000000-0008-0000-0000-000057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488" name="TextBox 6487">
          <a:extLst>
            <a:ext uri="{FF2B5EF4-FFF2-40B4-BE49-F238E27FC236}">
              <a16:creationId xmlns:a16="http://schemas.microsoft.com/office/drawing/2014/main" id="{00000000-0008-0000-0000-000058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489" name="TextBox 6488">
          <a:extLst>
            <a:ext uri="{FF2B5EF4-FFF2-40B4-BE49-F238E27FC236}">
              <a16:creationId xmlns:a16="http://schemas.microsoft.com/office/drawing/2014/main" id="{00000000-0008-0000-0000-000059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490" name="TextBox 6489">
          <a:extLst>
            <a:ext uri="{FF2B5EF4-FFF2-40B4-BE49-F238E27FC236}">
              <a16:creationId xmlns:a16="http://schemas.microsoft.com/office/drawing/2014/main" id="{00000000-0008-0000-0000-00005A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491" name="TextBox 6490">
          <a:extLst>
            <a:ext uri="{FF2B5EF4-FFF2-40B4-BE49-F238E27FC236}">
              <a16:creationId xmlns:a16="http://schemas.microsoft.com/office/drawing/2014/main" id="{00000000-0008-0000-0000-00005B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492" name="TextBox 6491">
          <a:extLst>
            <a:ext uri="{FF2B5EF4-FFF2-40B4-BE49-F238E27FC236}">
              <a16:creationId xmlns:a16="http://schemas.microsoft.com/office/drawing/2014/main" id="{00000000-0008-0000-0000-00005C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493" name="TextBox 6492">
          <a:extLst>
            <a:ext uri="{FF2B5EF4-FFF2-40B4-BE49-F238E27FC236}">
              <a16:creationId xmlns:a16="http://schemas.microsoft.com/office/drawing/2014/main" id="{00000000-0008-0000-0000-00005D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94" name="TextBox 6493">
          <a:extLst>
            <a:ext uri="{FF2B5EF4-FFF2-40B4-BE49-F238E27FC236}">
              <a16:creationId xmlns:a16="http://schemas.microsoft.com/office/drawing/2014/main" id="{00000000-0008-0000-0000-00005E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95" name="TextBox 6494">
          <a:extLst>
            <a:ext uri="{FF2B5EF4-FFF2-40B4-BE49-F238E27FC236}">
              <a16:creationId xmlns:a16="http://schemas.microsoft.com/office/drawing/2014/main" id="{00000000-0008-0000-0000-00005F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96" name="TextBox 6495">
          <a:extLst>
            <a:ext uri="{FF2B5EF4-FFF2-40B4-BE49-F238E27FC236}">
              <a16:creationId xmlns:a16="http://schemas.microsoft.com/office/drawing/2014/main" id="{00000000-0008-0000-0000-000060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97" name="TextBox 6496">
          <a:extLst>
            <a:ext uri="{FF2B5EF4-FFF2-40B4-BE49-F238E27FC236}">
              <a16:creationId xmlns:a16="http://schemas.microsoft.com/office/drawing/2014/main" id="{00000000-0008-0000-0000-000061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98" name="TextBox 6497">
          <a:extLst>
            <a:ext uri="{FF2B5EF4-FFF2-40B4-BE49-F238E27FC236}">
              <a16:creationId xmlns:a16="http://schemas.microsoft.com/office/drawing/2014/main" id="{00000000-0008-0000-0000-000062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499" name="TextBox 6498">
          <a:extLst>
            <a:ext uri="{FF2B5EF4-FFF2-40B4-BE49-F238E27FC236}">
              <a16:creationId xmlns:a16="http://schemas.microsoft.com/office/drawing/2014/main" id="{00000000-0008-0000-0000-000063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00" name="TextBox 6499">
          <a:extLst>
            <a:ext uri="{FF2B5EF4-FFF2-40B4-BE49-F238E27FC236}">
              <a16:creationId xmlns:a16="http://schemas.microsoft.com/office/drawing/2014/main" id="{00000000-0008-0000-0000-000064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01" name="TextBox 6500">
          <a:extLst>
            <a:ext uri="{FF2B5EF4-FFF2-40B4-BE49-F238E27FC236}">
              <a16:creationId xmlns:a16="http://schemas.microsoft.com/office/drawing/2014/main" id="{00000000-0008-0000-0000-000065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02" name="TextBox 6501">
          <a:extLst>
            <a:ext uri="{FF2B5EF4-FFF2-40B4-BE49-F238E27FC236}">
              <a16:creationId xmlns:a16="http://schemas.microsoft.com/office/drawing/2014/main" id="{00000000-0008-0000-0000-000066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03" name="TextBox 6502">
          <a:extLst>
            <a:ext uri="{FF2B5EF4-FFF2-40B4-BE49-F238E27FC236}">
              <a16:creationId xmlns:a16="http://schemas.microsoft.com/office/drawing/2014/main" id="{00000000-0008-0000-0000-000067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04" name="TextBox 6503">
          <a:extLst>
            <a:ext uri="{FF2B5EF4-FFF2-40B4-BE49-F238E27FC236}">
              <a16:creationId xmlns:a16="http://schemas.microsoft.com/office/drawing/2014/main" id="{00000000-0008-0000-0000-000068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05" name="TextBox 6504">
          <a:extLst>
            <a:ext uri="{FF2B5EF4-FFF2-40B4-BE49-F238E27FC236}">
              <a16:creationId xmlns:a16="http://schemas.microsoft.com/office/drawing/2014/main" id="{00000000-0008-0000-0000-000069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06" name="TextBox 6505">
          <a:extLst>
            <a:ext uri="{FF2B5EF4-FFF2-40B4-BE49-F238E27FC236}">
              <a16:creationId xmlns:a16="http://schemas.microsoft.com/office/drawing/2014/main" id="{00000000-0008-0000-0000-00006A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07" name="TextBox 6506">
          <a:extLst>
            <a:ext uri="{FF2B5EF4-FFF2-40B4-BE49-F238E27FC236}">
              <a16:creationId xmlns:a16="http://schemas.microsoft.com/office/drawing/2014/main" id="{00000000-0008-0000-0000-00006B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08" name="TextBox 6507">
          <a:extLst>
            <a:ext uri="{FF2B5EF4-FFF2-40B4-BE49-F238E27FC236}">
              <a16:creationId xmlns:a16="http://schemas.microsoft.com/office/drawing/2014/main" id="{00000000-0008-0000-0000-00006C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09" name="TextBox 6508">
          <a:extLst>
            <a:ext uri="{FF2B5EF4-FFF2-40B4-BE49-F238E27FC236}">
              <a16:creationId xmlns:a16="http://schemas.microsoft.com/office/drawing/2014/main" id="{00000000-0008-0000-0000-00006D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10" name="TextBox 6509">
          <a:extLst>
            <a:ext uri="{FF2B5EF4-FFF2-40B4-BE49-F238E27FC236}">
              <a16:creationId xmlns:a16="http://schemas.microsoft.com/office/drawing/2014/main" id="{00000000-0008-0000-0000-00006E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11" name="TextBox 6510">
          <a:extLst>
            <a:ext uri="{FF2B5EF4-FFF2-40B4-BE49-F238E27FC236}">
              <a16:creationId xmlns:a16="http://schemas.microsoft.com/office/drawing/2014/main" id="{00000000-0008-0000-0000-00006F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12" name="TextBox 6511">
          <a:extLst>
            <a:ext uri="{FF2B5EF4-FFF2-40B4-BE49-F238E27FC236}">
              <a16:creationId xmlns:a16="http://schemas.microsoft.com/office/drawing/2014/main" id="{00000000-0008-0000-0000-000070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13" name="TextBox 6512">
          <a:extLst>
            <a:ext uri="{FF2B5EF4-FFF2-40B4-BE49-F238E27FC236}">
              <a16:creationId xmlns:a16="http://schemas.microsoft.com/office/drawing/2014/main" id="{00000000-0008-0000-0000-000071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14" name="TextBox 6513">
          <a:extLst>
            <a:ext uri="{FF2B5EF4-FFF2-40B4-BE49-F238E27FC236}">
              <a16:creationId xmlns:a16="http://schemas.microsoft.com/office/drawing/2014/main" id="{00000000-0008-0000-0000-000072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15" name="TextBox 6514">
          <a:extLst>
            <a:ext uri="{FF2B5EF4-FFF2-40B4-BE49-F238E27FC236}">
              <a16:creationId xmlns:a16="http://schemas.microsoft.com/office/drawing/2014/main" id="{00000000-0008-0000-0000-000073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16" name="TextBox 6515">
          <a:extLst>
            <a:ext uri="{FF2B5EF4-FFF2-40B4-BE49-F238E27FC236}">
              <a16:creationId xmlns:a16="http://schemas.microsoft.com/office/drawing/2014/main" id="{00000000-0008-0000-0000-000074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17" name="TextBox 6516">
          <a:extLst>
            <a:ext uri="{FF2B5EF4-FFF2-40B4-BE49-F238E27FC236}">
              <a16:creationId xmlns:a16="http://schemas.microsoft.com/office/drawing/2014/main" id="{00000000-0008-0000-0000-000075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18" name="TextBox 6517">
          <a:extLst>
            <a:ext uri="{FF2B5EF4-FFF2-40B4-BE49-F238E27FC236}">
              <a16:creationId xmlns:a16="http://schemas.microsoft.com/office/drawing/2014/main" id="{00000000-0008-0000-0000-000076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19" name="TextBox 6518">
          <a:extLst>
            <a:ext uri="{FF2B5EF4-FFF2-40B4-BE49-F238E27FC236}">
              <a16:creationId xmlns:a16="http://schemas.microsoft.com/office/drawing/2014/main" id="{00000000-0008-0000-0000-000077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20" name="TextBox 6519">
          <a:extLst>
            <a:ext uri="{FF2B5EF4-FFF2-40B4-BE49-F238E27FC236}">
              <a16:creationId xmlns:a16="http://schemas.microsoft.com/office/drawing/2014/main" id="{00000000-0008-0000-0000-000078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21" name="TextBox 6520">
          <a:extLst>
            <a:ext uri="{FF2B5EF4-FFF2-40B4-BE49-F238E27FC236}">
              <a16:creationId xmlns:a16="http://schemas.microsoft.com/office/drawing/2014/main" id="{00000000-0008-0000-0000-000079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22" name="TextBox 6521">
          <a:extLst>
            <a:ext uri="{FF2B5EF4-FFF2-40B4-BE49-F238E27FC236}">
              <a16:creationId xmlns:a16="http://schemas.microsoft.com/office/drawing/2014/main" id="{00000000-0008-0000-0000-00007A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23" name="TextBox 6522">
          <a:extLst>
            <a:ext uri="{FF2B5EF4-FFF2-40B4-BE49-F238E27FC236}">
              <a16:creationId xmlns:a16="http://schemas.microsoft.com/office/drawing/2014/main" id="{00000000-0008-0000-0000-00007B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24" name="TextBox 6523">
          <a:extLst>
            <a:ext uri="{FF2B5EF4-FFF2-40B4-BE49-F238E27FC236}">
              <a16:creationId xmlns:a16="http://schemas.microsoft.com/office/drawing/2014/main" id="{00000000-0008-0000-0000-00007C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25" name="TextBox 6524">
          <a:extLst>
            <a:ext uri="{FF2B5EF4-FFF2-40B4-BE49-F238E27FC236}">
              <a16:creationId xmlns:a16="http://schemas.microsoft.com/office/drawing/2014/main" id="{00000000-0008-0000-0000-00007D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26" name="TextBox 6525">
          <a:extLst>
            <a:ext uri="{FF2B5EF4-FFF2-40B4-BE49-F238E27FC236}">
              <a16:creationId xmlns:a16="http://schemas.microsoft.com/office/drawing/2014/main" id="{00000000-0008-0000-0000-00007E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27" name="TextBox 6526">
          <a:extLst>
            <a:ext uri="{FF2B5EF4-FFF2-40B4-BE49-F238E27FC236}">
              <a16:creationId xmlns:a16="http://schemas.microsoft.com/office/drawing/2014/main" id="{00000000-0008-0000-0000-00007F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28" name="TextBox 6527">
          <a:extLst>
            <a:ext uri="{FF2B5EF4-FFF2-40B4-BE49-F238E27FC236}">
              <a16:creationId xmlns:a16="http://schemas.microsoft.com/office/drawing/2014/main" id="{00000000-0008-0000-0000-000080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29" name="TextBox 6528">
          <a:extLst>
            <a:ext uri="{FF2B5EF4-FFF2-40B4-BE49-F238E27FC236}">
              <a16:creationId xmlns:a16="http://schemas.microsoft.com/office/drawing/2014/main" id="{00000000-0008-0000-0000-000081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30" name="TextBox 6529">
          <a:extLst>
            <a:ext uri="{FF2B5EF4-FFF2-40B4-BE49-F238E27FC236}">
              <a16:creationId xmlns:a16="http://schemas.microsoft.com/office/drawing/2014/main" id="{00000000-0008-0000-0000-000082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31" name="TextBox 6530">
          <a:extLst>
            <a:ext uri="{FF2B5EF4-FFF2-40B4-BE49-F238E27FC236}">
              <a16:creationId xmlns:a16="http://schemas.microsoft.com/office/drawing/2014/main" id="{00000000-0008-0000-0000-000083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32" name="TextBox 6531">
          <a:extLst>
            <a:ext uri="{FF2B5EF4-FFF2-40B4-BE49-F238E27FC236}">
              <a16:creationId xmlns:a16="http://schemas.microsoft.com/office/drawing/2014/main" id="{00000000-0008-0000-0000-000084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33" name="TextBox 6532">
          <a:extLst>
            <a:ext uri="{FF2B5EF4-FFF2-40B4-BE49-F238E27FC236}">
              <a16:creationId xmlns:a16="http://schemas.microsoft.com/office/drawing/2014/main" id="{00000000-0008-0000-0000-000085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34" name="TextBox 6533">
          <a:extLst>
            <a:ext uri="{FF2B5EF4-FFF2-40B4-BE49-F238E27FC236}">
              <a16:creationId xmlns:a16="http://schemas.microsoft.com/office/drawing/2014/main" id="{00000000-0008-0000-0000-000086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35" name="TextBox 6534">
          <a:extLst>
            <a:ext uri="{FF2B5EF4-FFF2-40B4-BE49-F238E27FC236}">
              <a16:creationId xmlns:a16="http://schemas.microsoft.com/office/drawing/2014/main" id="{00000000-0008-0000-0000-000087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36" name="TextBox 6535">
          <a:extLst>
            <a:ext uri="{FF2B5EF4-FFF2-40B4-BE49-F238E27FC236}">
              <a16:creationId xmlns:a16="http://schemas.microsoft.com/office/drawing/2014/main" id="{00000000-0008-0000-0000-000088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37" name="TextBox 6536">
          <a:extLst>
            <a:ext uri="{FF2B5EF4-FFF2-40B4-BE49-F238E27FC236}">
              <a16:creationId xmlns:a16="http://schemas.microsoft.com/office/drawing/2014/main" id="{00000000-0008-0000-0000-000089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38" name="TextBox 6537">
          <a:extLst>
            <a:ext uri="{FF2B5EF4-FFF2-40B4-BE49-F238E27FC236}">
              <a16:creationId xmlns:a16="http://schemas.microsoft.com/office/drawing/2014/main" id="{00000000-0008-0000-0000-00008A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39" name="TextBox 6538">
          <a:extLst>
            <a:ext uri="{FF2B5EF4-FFF2-40B4-BE49-F238E27FC236}">
              <a16:creationId xmlns:a16="http://schemas.microsoft.com/office/drawing/2014/main" id="{00000000-0008-0000-0000-00008B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40" name="TextBox 6539">
          <a:extLst>
            <a:ext uri="{FF2B5EF4-FFF2-40B4-BE49-F238E27FC236}">
              <a16:creationId xmlns:a16="http://schemas.microsoft.com/office/drawing/2014/main" id="{00000000-0008-0000-0000-00008C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41" name="TextBox 6540">
          <a:extLst>
            <a:ext uri="{FF2B5EF4-FFF2-40B4-BE49-F238E27FC236}">
              <a16:creationId xmlns:a16="http://schemas.microsoft.com/office/drawing/2014/main" id="{00000000-0008-0000-0000-00008D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42" name="TextBox 6541">
          <a:extLst>
            <a:ext uri="{FF2B5EF4-FFF2-40B4-BE49-F238E27FC236}">
              <a16:creationId xmlns:a16="http://schemas.microsoft.com/office/drawing/2014/main" id="{00000000-0008-0000-0000-00008E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43" name="TextBox 6542">
          <a:extLst>
            <a:ext uri="{FF2B5EF4-FFF2-40B4-BE49-F238E27FC236}">
              <a16:creationId xmlns:a16="http://schemas.microsoft.com/office/drawing/2014/main" id="{00000000-0008-0000-0000-00008F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44" name="TextBox 6543">
          <a:extLst>
            <a:ext uri="{FF2B5EF4-FFF2-40B4-BE49-F238E27FC236}">
              <a16:creationId xmlns:a16="http://schemas.microsoft.com/office/drawing/2014/main" id="{00000000-0008-0000-0000-000090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45" name="TextBox 6544">
          <a:extLst>
            <a:ext uri="{FF2B5EF4-FFF2-40B4-BE49-F238E27FC236}">
              <a16:creationId xmlns:a16="http://schemas.microsoft.com/office/drawing/2014/main" id="{00000000-0008-0000-0000-000091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46" name="TextBox 6545">
          <a:extLst>
            <a:ext uri="{FF2B5EF4-FFF2-40B4-BE49-F238E27FC236}">
              <a16:creationId xmlns:a16="http://schemas.microsoft.com/office/drawing/2014/main" id="{00000000-0008-0000-0000-000092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47" name="TextBox 6546">
          <a:extLst>
            <a:ext uri="{FF2B5EF4-FFF2-40B4-BE49-F238E27FC236}">
              <a16:creationId xmlns:a16="http://schemas.microsoft.com/office/drawing/2014/main" id="{00000000-0008-0000-0000-000093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48" name="TextBox 6547">
          <a:extLst>
            <a:ext uri="{FF2B5EF4-FFF2-40B4-BE49-F238E27FC236}">
              <a16:creationId xmlns:a16="http://schemas.microsoft.com/office/drawing/2014/main" id="{00000000-0008-0000-0000-000094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49" name="TextBox 6548">
          <a:extLst>
            <a:ext uri="{FF2B5EF4-FFF2-40B4-BE49-F238E27FC236}">
              <a16:creationId xmlns:a16="http://schemas.microsoft.com/office/drawing/2014/main" id="{00000000-0008-0000-0000-000095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50" name="TextBox 6549">
          <a:extLst>
            <a:ext uri="{FF2B5EF4-FFF2-40B4-BE49-F238E27FC236}">
              <a16:creationId xmlns:a16="http://schemas.microsoft.com/office/drawing/2014/main" id="{00000000-0008-0000-0000-000096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51" name="TextBox 6550">
          <a:extLst>
            <a:ext uri="{FF2B5EF4-FFF2-40B4-BE49-F238E27FC236}">
              <a16:creationId xmlns:a16="http://schemas.microsoft.com/office/drawing/2014/main" id="{00000000-0008-0000-0000-000097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52" name="TextBox 6551">
          <a:extLst>
            <a:ext uri="{FF2B5EF4-FFF2-40B4-BE49-F238E27FC236}">
              <a16:creationId xmlns:a16="http://schemas.microsoft.com/office/drawing/2014/main" id="{00000000-0008-0000-0000-000098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53" name="TextBox 6552">
          <a:extLst>
            <a:ext uri="{FF2B5EF4-FFF2-40B4-BE49-F238E27FC236}">
              <a16:creationId xmlns:a16="http://schemas.microsoft.com/office/drawing/2014/main" id="{00000000-0008-0000-0000-000099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54" name="TextBox 6553">
          <a:extLst>
            <a:ext uri="{FF2B5EF4-FFF2-40B4-BE49-F238E27FC236}">
              <a16:creationId xmlns:a16="http://schemas.microsoft.com/office/drawing/2014/main" id="{00000000-0008-0000-0000-00009A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55" name="TextBox 6554">
          <a:extLst>
            <a:ext uri="{FF2B5EF4-FFF2-40B4-BE49-F238E27FC236}">
              <a16:creationId xmlns:a16="http://schemas.microsoft.com/office/drawing/2014/main" id="{00000000-0008-0000-0000-00009B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56" name="TextBox 6555">
          <a:extLst>
            <a:ext uri="{FF2B5EF4-FFF2-40B4-BE49-F238E27FC236}">
              <a16:creationId xmlns:a16="http://schemas.microsoft.com/office/drawing/2014/main" id="{00000000-0008-0000-0000-00009C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57" name="TextBox 6556">
          <a:extLst>
            <a:ext uri="{FF2B5EF4-FFF2-40B4-BE49-F238E27FC236}">
              <a16:creationId xmlns:a16="http://schemas.microsoft.com/office/drawing/2014/main" id="{00000000-0008-0000-0000-00009D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58" name="TextBox 6557">
          <a:extLst>
            <a:ext uri="{FF2B5EF4-FFF2-40B4-BE49-F238E27FC236}">
              <a16:creationId xmlns:a16="http://schemas.microsoft.com/office/drawing/2014/main" id="{00000000-0008-0000-0000-00009E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59" name="TextBox 6558">
          <a:extLst>
            <a:ext uri="{FF2B5EF4-FFF2-40B4-BE49-F238E27FC236}">
              <a16:creationId xmlns:a16="http://schemas.microsoft.com/office/drawing/2014/main" id="{00000000-0008-0000-0000-00009F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60" name="TextBox 6559">
          <a:extLst>
            <a:ext uri="{FF2B5EF4-FFF2-40B4-BE49-F238E27FC236}">
              <a16:creationId xmlns:a16="http://schemas.microsoft.com/office/drawing/2014/main" id="{00000000-0008-0000-0000-0000A0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2506</xdr:colOff>
      <xdr:row>0</xdr:row>
      <xdr:rowOff>0</xdr:rowOff>
    </xdr:from>
    <xdr:ext cx="192120" cy="264560"/>
    <xdr:sp macro="" textlink="">
      <xdr:nvSpPr>
        <xdr:cNvPr id="6561" name="TextBox 6560">
          <a:extLst>
            <a:ext uri="{FF2B5EF4-FFF2-40B4-BE49-F238E27FC236}">
              <a16:creationId xmlns:a16="http://schemas.microsoft.com/office/drawing/2014/main" id="{00000000-0008-0000-0000-0000A1190000}"/>
            </a:ext>
          </a:extLst>
        </xdr:cNvPr>
        <xdr:cNvSpPr txBox="1"/>
      </xdr:nvSpPr>
      <xdr:spPr>
        <a:xfrm>
          <a:off x="4025866" y="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562" name="TextBox 6561">
          <a:extLst>
            <a:ext uri="{FF2B5EF4-FFF2-40B4-BE49-F238E27FC236}">
              <a16:creationId xmlns:a16="http://schemas.microsoft.com/office/drawing/2014/main" id="{00000000-0008-0000-0000-0000A2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563" name="TextBox 6562">
          <a:extLst>
            <a:ext uri="{FF2B5EF4-FFF2-40B4-BE49-F238E27FC236}">
              <a16:creationId xmlns:a16="http://schemas.microsoft.com/office/drawing/2014/main" id="{00000000-0008-0000-0000-0000A3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564" name="TextBox 6563">
          <a:extLst>
            <a:ext uri="{FF2B5EF4-FFF2-40B4-BE49-F238E27FC236}">
              <a16:creationId xmlns:a16="http://schemas.microsoft.com/office/drawing/2014/main" id="{00000000-0008-0000-0000-0000A4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565" name="TextBox 6564">
          <a:extLst>
            <a:ext uri="{FF2B5EF4-FFF2-40B4-BE49-F238E27FC236}">
              <a16:creationId xmlns:a16="http://schemas.microsoft.com/office/drawing/2014/main" id="{00000000-0008-0000-0000-0000A5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6566" name="TextBox 6565">
          <a:extLst>
            <a:ext uri="{FF2B5EF4-FFF2-40B4-BE49-F238E27FC236}">
              <a16:creationId xmlns:a16="http://schemas.microsoft.com/office/drawing/2014/main" id="{00000000-0008-0000-0000-0000A619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6567" name="TextBox 6566">
          <a:extLst>
            <a:ext uri="{FF2B5EF4-FFF2-40B4-BE49-F238E27FC236}">
              <a16:creationId xmlns:a16="http://schemas.microsoft.com/office/drawing/2014/main" id="{00000000-0008-0000-0000-0000A719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6568" name="TextBox 6567">
          <a:extLst>
            <a:ext uri="{FF2B5EF4-FFF2-40B4-BE49-F238E27FC236}">
              <a16:creationId xmlns:a16="http://schemas.microsoft.com/office/drawing/2014/main" id="{00000000-0008-0000-0000-0000A819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6569" name="TextBox 6568">
          <a:extLst>
            <a:ext uri="{FF2B5EF4-FFF2-40B4-BE49-F238E27FC236}">
              <a16:creationId xmlns:a16="http://schemas.microsoft.com/office/drawing/2014/main" id="{00000000-0008-0000-0000-0000A919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570" name="TextBox 6569">
          <a:extLst>
            <a:ext uri="{FF2B5EF4-FFF2-40B4-BE49-F238E27FC236}">
              <a16:creationId xmlns:a16="http://schemas.microsoft.com/office/drawing/2014/main" id="{00000000-0008-0000-0000-0000AA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571" name="TextBox 6570">
          <a:extLst>
            <a:ext uri="{FF2B5EF4-FFF2-40B4-BE49-F238E27FC236}">
              <a16:creationId xmlns:a16="http://schemas.microsoft.com/office/drawing/2014/main" id="{00000000-0008-0000-0000-0000AB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572" name="TextBox 6571">
          <a:extLst>
            <a:ext uri="{FF2B5EF4-FFF2-40B4-BE49-F238E27FC236}">
              <a16:creationId xmlns:a16="http://schemas.microsoft.com/office/drawing/2014/main" id="{00000000-0008-0000-0000-0000AC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0</xdr:colOff>
      <xdr:row>0</xdr:row>
      <xdr:rowOff>0</xdr:rowOff>
    </xdr:from>
    <xdr:ext cx="184731" cy="264560"/>
    <xdr:sp macro="" textlink="">
      <xdr:nvSpPr>
        <xdr:cNvPr id="6573" name="TextBox 6572">
          <a:extLst>
            <a:ext uri="{FF2B5EF4-FFF2-40B4-BE49-F238E27FC236}">
              <a16:creationId xmlns:a16="http://schemas.microsoft.com/office/drawing/2014/main" id="{00000000-0008-0000-0000-0000AD190000}"/>
            </a:ext>
          </a:extLst>
        </xdr:cNvPr>
        <xdr:cNvSpPr txBox="1"/>
      </xdr:nvSpPr>
      <xdr:spPr>
        <a:xfrm>
          <a:off x="402336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6574" name="TextBox 6573">
          <a:extLst>
            <a:ext uri="{FF2B5EF4-FFF2-40B4-BE49-F238E27FC236}">
              <a16:creationId xmlns:a16="http://schemas.microsoft.com/office/drawing/2014/main" id="{00000000-0008-0000-0000-0000AE19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6575" name="TextBox 6574">
          <a:extLst>
            <a:ext uri="{FF2B5EF4-FFF2-40B4-BE49-F238E27FC236}">
              <a16:creationId xmlns:a16="http://schemas.microsoft.com/office/drawing/2014/main" id="{00000000-0008-0000-0000-0000AF19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6576" name="TextBox 6575">
          <a:extLst>
            <a:ext uri="{FF2B5EF4-FFF2-40B4-BE49-F238E27FC236}">
              <a16:creationId xmlns:a16="http://schemas.microsoft.com/office/drawing/2014/main" id="{00000000-0008-0000-0000-0000B019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0</xdr:row>
      <xdr:rowOff>0</xdr:rowOff>
    </xdr:from>
    <xdr:ext cx="184731" cy="264560"/>
    <xdr:sp macro="" textlink="">
      <xdr:nvSpPr>
        <xdr:cNvPr id="6577" name="TextBox 6576">
          <a:extLst>
            <a:ext uri="{FF2B5EF4-FFF2-40B4-BE49-F238E27FC236}">
              <a16:creationId xmlns:a16="http://schemas.microsoft.com/office/drawing/2014/main" id="{00000000-0008-0000-0000-0000B1190000}"/>
            </a:ext>
          </a:extLst>
        </xdr:cNvPr>
        <xdr:cNvSpPr txBox="1"/>
      </xdr:nvSpPr>
      <xdr:spPr>
        <a:xfrm>
          <a:off x="477012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16</xdr:col>
      <xdr:colOff>798195</xdr:colOff>
      <xdr:row>106</xdr:row>
      <xdr:rowOff>0</xdr:rowOff>
    </xdr:from>
    <xdr:ext cx="187152" cy="289645"/>
    <xdr:sp macro="" textlink="">
      <xdr:nvSpPr>
        <xdr:cNvPr id="6578" name="TextBox 6577">
          <a:extLst>
            <a:ext uri="{FF2B5EF4-FFF2-40B4-BE49-F238E27FC236}">
              <a16:creationId xmlns:a16="http://schemas.microsoft.com/office/drawing/2014/main" id="{00000000-0008-0000-0000-0000B2190000}"/>
            </a:ext>
          </a:extLst>
        </xdr:cNvPr>
        <xdr:cNvSpPr txBox="1"/>
      </xdr:nvSpPr>
      <xdr:spPr>
        <a:xfrm>
          <a:off x="11123295" y="73030080"/>
          <a:ext cx="187152" cy="28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16</xdr:col>
      <xdr:colOff>798195</xdr:colOff>
      <xdr:row>106</xdr:row>
      <xdr:rowOff>0</xdr:rowOff>
    </xdr:from>
    <xdr:ext cx="187152" cy="289645"/>
    <xdr:sp macro="" textlink="">
      <xdr:nvSpPr>
        <xdr:cNvPr id="6579" name="TextBox 6578">
          <a:extLst>
            <a:ext uri="{FF2B5EF4-FFF2-40B4-BE49-F238E27FC236}">
              <a16:creationId xmlns:a16="http://schemas.microsoft.com/office/drawing/2014/main" id="{00000000-0008-0000-0000-0000B3190000}"/>
            </a:ext>
          </a:extLst>
        </xdr:cNvPr>
        <xdr:cNvSpPr txBox="1"/>
      </xdr:nvSpPr>
      <xdr:spPr>
        <a:xfrm>
          <a:off x="11123295" y="73030080"/>
          <a:ext cx="187152" cy="28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16</xdr:col>
      <xdr:colOff>798195</xdr:colOff>
      <xdr:row>25</xdr:row>
      <xdr:rowOff>0</xdr:rowOff>
    </xdr:from>
    <xdr:ext cx="184731" cy="264560"/>
    <xdr:sp macro="" textlink="">
      <xdr:nvSpPr>
        <xdr:cNvPr id="6580" name="TextBox 6579">
          <a:extLst>
            <a:ext uri="{FF2B5EF4-FFF2-40B4-BE49-F238E27FC236}">
              <a16:creationId xmlns:a16="http://schemas.microsoft.com/office/drawing/2014/main" id="{00000000-0008-0000-0000-0000B4190000}"/>
            </a:ext>
          </a:extLst>
        </xdr:cNvPr>
        <xdr:cNvSpPr txBox="1"/>
      </xdr:nvSpPr>
      <xdr:spPr>
        <a:xfrm>
          <a:off x="11123295" y="21023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16</xdr:col>
      <xdr:colOff>798195</xdr:colOff>
      <xdr:row>25</xdr:row>
      <xdr:rowOff>0</xdr:rowOff>
    </xdr:from>
    <xdr:ext cx="184731" cy="264560"/>
    <xdr:sp macro="" textlink="">
      <xdr:nvSpPr>
        <xdr:cNvPr id="6581" name="TextBox 6580">
          <a:extLst>
            <a:ext uri="{FF2B5EF4-FFF2-40B4-BE49-F238E27FC236}">
              <a16:creationId xmlns:a16="http://schemas.microsoft.com/office/drawing/2014/main" id="{00000000-0008-0000-0000-0000B5190000}"/>
            </a:ext>
          </a:extLst>
        </xdr:cNvPr>
        <xdr:cNvSpPr txBox="1"/>
      </xdr:nvSpPr>
      <xdr:spPr>
        <a:xfrm>
          <a:off x="11123295" y="21023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23</xdr:row>
      <xdr:rowOff>0</xdr:rowOff>
    </xdr:from>
    <xdr:ext cx="192428" cy="278089"/>
    <xdr:sp macro="" textlink="">
      <xdr:nvSpPr>
        <xdr:cNvPr id="6582" name="TextBox 6581">
          <a:extLst>
            <a:ext uri="{FF2B5EF4-FFF2-40B4-BE49-F238E27FC236}">
              <a16:creationId xmlns:a16="http://schemas.microsoft.com/office/drawing/2014/main" id="{00000000-0008-0000-0000-0000B6190000}"/>
            </a:ext>
          </a:extLst>
        </xdr:cNvPr>
        <xdr:cNvSpPr txBox="1"/>
      </xdr:nvSpPr>
      <xdr:spPr>
        <a:xfrm>
          <a:off x="7193280" y="1217676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23</xdr:row>
      <xdr:rowOff>0</xdr:rowOff>
    </xdr:from>
    <xdr:ext cx="192428" cy="278089"/>
    <xdr:sp macro="" textlink="">
      <xdr:nvSpPr>
        <xdr:cNvPr id="6583" name="TextBox 6582">
          <a:extLst>
            <a:ext uri="{FF2B5EF4-FFF2-40B4-BE49-F238E27FC236}">
              <a16:creationId xmlns:a16="http://schemas.microsoft.com/office/drawing/2014/main" id="{00000000-0008-0000-0000-0000B7190000}"/>
            </a:ext>
          </a:extLst>
        </xdr:cNvPr>
        <xdr:cNvSpPr txBox="1"/>
      </xdr:nvSpPr>
      <xdr:spPr>
        <a:xfrm>
          <a:off x="7193280" y="1217676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24</xdr:row>
      <xdr:rowOff>0</xdr:rowOff>
    </xdr:from>
    <xdr:ext cx="192428" cy="278089"/>
    <xdr:sp macro="" textlink="">
      <xdr:nvSpPr>
        <xdr:cNvPr id="6584" name="TextBox 6583">
          <a:extLst>
            <a:ext uri="{FF2B5EF4-FFF2-40B4-BE49-F238E27FC236}">
              <a16:creationId xmlns:a16="http://schemas.microsoft.com/office/drawing/2014/main" id="{00000000-0008-0000-0000-0000B8190000}"/>
            </a:ext>
          </a:extLst>
        </xdr:cNvPr>
        <xdr:cNvSpPr txBox="1"/>
      </xdr:nvSpPr>
      <xdr:spPr>
        <a:xfrm>
          <a:off x="7193280" y="1217676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24</xdr:row>
      <xdr:rowOff>0</xdr:rowOff>
    </xdr:from>
    <xdr:ext cx="192428" cy="278089"/>
    <xdr:sp macro="" textlink="">
      <xdr:nvSpPr>
        <xdr:cNvPr id="6585" name="TextBox 6584">
          <a:extLst>
            <a:ext uri="{FF2B5EF4-FFF2-40B4-BE49-F238E27FC236}">
              <a16:creationId xmlns:a16="http://schemas.microsoft.com/office/drawing/2014/main" id="{00000000-0008-0000-0000-0000B9190000}"/>
            </a:ext>
          </a:extLst>
        </xdr:cNvPr>
        <xdr:cNvSpPr txBox="1"/>
      </xdr:nvSpPr>
      <xdr:spPr>
        <a:xfrm>
          <a:off x="7193280" y="1217676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586" name="TextBox 6585">
          <a:extLst>
            <a:ext uri="{FF2B5EF4-FFF2-40B4-BE49-F238E27FC236}">
              <a16:creationId xmlns:a16="http://schemas.microsoft.com/office/drawing/2014/main" id="{00000000-0008-0000-0000-0000BA190000}"/>
            </a:ext>
          </a:extLst>
        </xdr:cNvPr>
        <xdr:cNvSpPr txBox="1"/>
      </xdr:nvSpPr>
      <xdr:spPr>
        <a:xfrm>
          <a:off x="7193280" y="1217676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587" name="TextBox 6586">
          <a:extLst>
            <a:ext uri="{FF2B5EF4-FFF2-40B4-BE49-F238E27FC236}">
              <a16:creationId xmlns:a16="http://schemas.microsoft.com/office/drawing/2014/main" id="{00000000-0008-0000-0000-0000BB190000}"/>
            </a:ext>
          </a:extLst>
        </xdr:cNvPr>
        <xdr:cNvSpPr txBox="1"/>
      </xdr:nvSpPr>
      <xdr:spPr>
        <a:xfrm>
          <a:off x="7193280" y="1217676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588" name="TextBox 6587">
          <a:extLst>
            <a:ext uri="{FF2B5EF4-FFF2-40B4-BE49-F238E27FC236}">
              <a16:creationId xmlns:a16="http://schemas.microsoft.com/office/drawing/2014/main" id="{00000000-0008-0000-0000-0000BC190000}"/>
            </a:ext>
          </a:extLst>
        </xdr:cNvPr>
        <xdr:cNvSpPr txBox="1"/>
      </xdr:nvSpPr>
      <xdr:spPr>
        <a:xfrm>
          <a:off x="7193280" y="1217676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589" name="TextBox 6588">
          <a:extLst>
            <a:ext uri="{FF2B5EF4-FFF2-40B4-BE49-F238E27FC236}">
              <a16:creationId xmlns:a16="http://schemas.microsoft.com/office/drawing/2014/main" id="{00000000-0008-0000-0000-0000BD190000}"/>
            </a:ext>
          </a:extLst>
        </xdr:cNvPr>
        <xdr:cNvSpPr txBox="1"/>
      </xdr:nvSpPr>
      <xdr:spPr>
        <a:xfrm>
          <a:off x="7193280" y="1217676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590" name="TextBox 6589">
          <a:extLst>
            <a:ext uri="{FF2B5EF4-FFF2-40B4-BE49-F238E27FC236}">
              <a16:creationId xmlns:a16="http://schemas.microsoft.com/office/drawing/2014/main" id="{00000000-0008-0000-0000-0000BE190000}"/>
            </a:ext>
          </a:extLst>
        </xdr:cNvPr>
        <xdr:cNvSpPr txBox="1"/>
      </xdr:nvSpPr>
      <xdr:spPr>
        <a:xfrm>
          <a:off x="7193280" y="134645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591" name="TextBox 6590">
          <a:extLst>
            <a:ext uri="{FF2B5EF4-FFF2-40B4-BE49-F238E27FC236}">
              <a16:creationId xmlns:a16="http://schemas.microsoft.com/office/drawing/2014/main" id="{00000000-0008-0000-0000-0000BF190000}"/>
            </a:ext>
          </a:extLst>
        </xdr:cNvPr>
        <xdr:cNvSpPr txBox="1"/>
      </xdr:nvSpPr>
      <xdr:spPr>
        <a:xfrm>
          <a:off x="7193280" y="134645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26</xdr:row>
      <xdr:rowOff>0</xdr:rowOff>
    </xdr:from>
    <xdr:ext cx="192428" cy="278089"/>
    <xdr:sp macro="" textlink="">
      <xdr:nvSpPr>
        <xdr:cNvPr id="6592" name="TextBox 6591">
          <a:extLst>
            <a:ext uri="{FF2B5EF4-FFF2-40B4-BE49-F238E27FC236}">
              <a16:creationId xmlns:a16="http://schemas.microsoft.com/office/drawing/2014/main" id="{00000000-0008-0000-0000-0000C0190000}"/>
            </a:ext>
          </a:extLst>
        </xdr:cNvPr>
        <xdr:cNvSpPr txBox="1"/>
      </xdr:nvSpPr>
      <xdr:spPr>
        <a:xfrm>
          <a:off x="7193280" y="134645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26</xdr:row>
      <xdr:rowOff>0</xdr:rowOff>
    </xdr:from>
    <xdr:ext cx="192428" cy="278089"/>
    <xdr:sp macro="" textlink="">
      <xdr:nvSpPr>
        <xdr:cNvPr id="6593" name="TextBox 6592">
          <a:extLst>
            <a:ext uri="{FF2B5EF4-FFF2-40B4-BE49-F238E27FC236}">
              <a16:creationId xmlns:a16="http://schemas.microsoft.com/office/drawing/2014/main" id="{00000000-0008-0000-0000-0000C1190000}"/>
            </a:ext>
          </a:extLst>
        </xdr:cNvPr>
        <xdr:cNvSpPr txBox="1"/>
      </xdr:nvSpPr>
      <xdr:spPr>
        <a:xfrm>
          <a:off x="7193280" y="134645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28</xdr:row>
      <xdr:rowOff>0</xdr:rowOff>
    </xdr:from>
    <xdr:ext cx="192428" cy="278089"/>
    <xdr:sp macro="" textlink="">
      <xdr:nvSpPr>
        <xdr:cNvPr id="6594" name="TextBox 6593">
          <a:extLst>
            <a:ext uri="{FF2B5EF4-FFF2-40B4-BE49-F238E27FC236}">
              <a16:creationId xmlns:a16="http://schemas.microsoft.com/office/drawing/2014/main" id="{00000000-0008-0000-0000-0000C2190000}"/>
            </a:ext>
          </a:extLst>
        </xdr:cNvPr>
        <xdr:cNvSpPr txBox="1"/>
      </xdr:nvSpPr>
      <xdr:spPr>
        <a:xfrm>
          <a:off x="7193280" y="136474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28</xdr:row>
      <xdr:rowOff>0</xdr:rowOff>
    </xdr:from>
    <xdr:ext cx="192428" cy="278089"/>
    <xdr:sp macro="" textlink="">
      <xdr:nvSpPr>
        <xdr:cNvPr id="6595" name="TextBox 6594">
          <a:extLst>
            <a:ext uri="{FF2B5EF4-FFF2-40B4-BE49-F238E27FC236}">
              <a16:creationId xmlns:a16="http://schemas.microsoft.com/office/drawing/2014/main" id="{00000000-0008-0000-0000-0000C3190000}"/>
            </a:ext>
          </a:extLst>
        </xdr:cNvPr>
        <xdr:cNvSpPr txBox="1"/>
      </xdr:nvSpPr>
      <xdr:spPr>
        <a:xfrm>
          <a:off x="7193280" y="136474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28</xdr:row>
      <xdr:rowOff>0</xdr:rowOff>
    </xdr:from>
    <xdr:ext cx="192428" cy="278089"/>
    <xdr:sp macro="" textlink="">
      <xdr:nvSpPr>
        <xdr:cNvPr id="6596" name="TextBox 6595">
          <a:extLst>
            <a:ext uri="{FF2B5EF4-FFF2-40B4-BE49-F238E27FC236}">
              <a16:creationId xmlns:a16="http://schemas.microsoft.com/office/drawing/2014/main" id="{00000000-0008-0000-0000-0000C4190000}"/>
            </a:ext>
          </a:extLst>
        </xdr:cNvPr>
        <xdr:cNvSpPr txBox="1"/>
      </xdr:nvSpPr>
      <xdr:spPr>
        <a:xfrm>
          <a:off x="7193280" y="134645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28</xdr:row>
      <xdr:rowOff>0</xdr:rowOff>
    </xdr:from>
    <xdr:ext cx="192428" cy="278089"/>
    <xdr:sp macro="" textlink="">
      <xdr:nvSpPr>
        <xdr:cNvPr id="6597" name="TextBox 6596">
          <a:extLst>
            <a:ext uri="{FF2B5EF4-FFF2-40B4-BE49-F238E27FC236}">
              <a16:creationId xmlns:a16="http://schemas.microsoft.com/office/drawing/2014/main" id="{00000000-0008-0000-0000-0000C5190000}"/>
            </a:ext>
          </a:extLst>
        </xdr:cNvPr>
        <xdr:cNvSpPr txBox="1"/>
      </xdr:nvSpPr>
      <xdr:spPr>
        <a:xfrm>
          <a:off x="7193280" y="134645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28</xdr:row>
      <xdr:rowOff>0</xdr:rowOff>
    </xdr:from>
    <xdr:ext cx="192428" cy="278089"/>
    <xdr:sp macro="" textlink="">
      <xdr:nvSpPr>
        <xdr:cNvPr id="6598" name="TextBox 6597">
          <a:extLst>
            <a:ext uri="{FF2B5EF4-FFF2-40B4-BE49-F238E27FC236}">
              <a16:creationId xmlns:a16="http://schemas.microsoft.com/office/drawing/2014/main" id="{00000000-0008-0000-0000-0000C6190000}"/>
            </a:ext>
          </a:extLst>
        </xdr:cNvPr>
        <xdr:cNvSpPr txBox="1"/>
      </xdr:nvSpPr>
      <xdr:spPr>
        <a:xfrm>
          <a:off x="7193280" y="136474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28</xdr:row>
      <xdr:rowOff>0</xdr:rowOff>
    </xdr:from>
    <xdr:ext cx="192428" cy="278089"/>
    <xdr:sp macro="" textlink="">
      <xdr:nvSpPr>
        <xdr:cNvPr id="6599" name="TextBox 6598">
          <a:extLst>
            <a:ext uri="{FF2B5EF4-FFF2-40B4-BE49-F238E27FC236}">
              <a16:creationId xmlns:a16="http://schemas.microsoft.com/office/drawing/2014/main" id="{00000000-0008-0000-0000-0000C7190000}"/>
            </a:ext>
          </a:extLst>
        </xdr:cNvPr>
        <xdr:cNvSpPr txBox="1"/>
      </xdr:nvSpPr>
      <xdr:spPr>
        <a:xfrm>
          <a:off x="7193280" y="136474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28</xdr:row>
      <xdr:rowOff>0</xdr:rowOff>
    </xdr:from>
    <xdr:ext cx="192428" cy="278089"/>
    <xdr:sp macro="" textlink="">
      <xdr:nvSpPr>
        <xdr:cNvPr id="6600" name="TextBox 6599">
          <a:extLst>
            <a:ext uri="{FF2B5EF4-FFF2-40B4-BE49-F238E27FC236}">
              <a16:creationId xmlns:a16="http://schemas.microsoft.com/office/drawing/2014/main" id="{00000000-0008-0000-0000-0000C8190000}"/>
            </a:ext>
          </a:extLst>
        </xdr:cNvPr>
        <xdr:cNvSpPr txBox="1"/>
      </xdr:nvSpPr>
      <xdr:spPr>
        <a:xfrm>
          <a:off x="7193280" y="134645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28</xdr:row>
      <xdr:rowOff>0</xdr:rowOff>
    </xdr:from>
    <xdr:ext cx="192428" cy="278089"/>
    <xdr:sp macro="" textlink="">
      <xdr:nvSpPr>
        <xdr:cNvPr id="6601" name="TextBox 6600">
          <a:extLst>
            <a:ext uri="{FF2B5EF4-FFF2-40B4-BE49-F238E27FC236}">
              <a16:creationId xmlns:a16="http://schemas.microsoft.com/office/drawing/2014/main" id="{00000000-0008-0000-0000-0000C9190000}"/>
            </a:ext>
          </a:extLst>
        </xdr:cNvPr>
        <xdr:cNvSpPr txBox="1"/>
      </xdr:nvSpPr>
      <xdr:spPr>
        <a:xfrm>
          <a:off x="7193280" y="134645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29</xdr:row>
      <xdr:rowOff>0</xdr:rowOff>
    </xdr:from>
    <xdr:ext cx="192428" cy="278089"/>
    <xdr:sp macro="" textlink="">
      <xdr:nvSpPr>
        <xdr:cNvPr id="6602" name="TextBox 6601">
          <a:extLst>
            <a:ext uri="{FF2B5EF4-FFF2-40B4-BE49-F238E27FC236}">
              <a16:creationId xmlns:a16="http://schemas.microsoft.com/office/drawing/2014/main" id="{00000000-0008-0000-0000-0000CA190000}"/>
            </a:ext>
          </a:extLst>
        </xdr:cNvPr>
        <xdr:cNvSpPr txBox="1"/>
      </xdr:nvSpPr>
      <xdr:spPr>
        <a:xfrm>
          <a:off x="7193280" y="136474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29</xdr:row>
      <xdr:rowOff>0</xdr:rowOff>
    </xdr:from>
    <xdr:ext cx="192428" cy="278089"/>
    <xdr:sp macro="" textlink="">
      <xdr:nvSpPr>
        <xdr:cNvPr id="6603" name="TextBox 6602">
          <a:extLst>
            <a:ext uri="{FF2B5EF4-FFF2-40B4-BE49-F238E27FC236}">
              <a16:creationId xmlns:a16="http://schemas.microsoft.com/office/drawing/2014/main" id="{00000000-0008-0000-0000-0000CB190000}"/>
            </a:ext>
          </a:extLst>
        </xdr:cNvPr>
        <xdr:cNvSpPr txBox="1"/>
      </xdr:nvSpPr>
      <xdr:spPr>
        <a:xfrm>
          <a:off x="7193280" y="136474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29</xdr:row>
      <xdr:rowOff>0</xdr:rowOff>
    </xdr:from>
    <xdr:ext cx="192428" cy="278089"/>
    <xdr:sp macro="" textlink="">
      <xdr:nvSpPr>
        <xdr:cNvPr id="6604" name="TextBox 6603">
          <a:extLst>
            <a:ext uri="{FF2B5EF4-FFF2-40B4-BE49-F238E27FC236}">
              <a16:creationId xmlns:a16="http://schemas.microsoft.com/office/drawing/2014/main" id="{00000000-0008-0000-0000-0000CC190000}"/>
            </a:ext>
          </a:extLst>
        </xdr:cNvPr>
        <xdr:cNvSpPr txBox="1"/>
      </xdr:nvSpPr>
      <xdr:spPr>
        <a:xfrm>
          <a:off x="7193280" y="134645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29</xdr:row>
      <xdr:rowOff>0</xdr:rowOff>
    </xdr:from>
    <xdr:ext cx="192428" cy="278089"/>
    <xdr:sp macro="" textlink="">
      <xdr:nvSpPr>
        <xdr:cNvPr id="6605" name="TextBox 6604">
          <a:extLst>
            <a:ext uri="{FF2B5EF4-FFF2-40B4-BE49-F238E27FC236}">
              <a16:creationId xmlns:a16="http://schemas.microsoft.com/office/drawing/2014/main" id="{00000000-0008-0000-0000-0000CD190000}"/>
            </a:ext>
          </a:extLst>
        </xdr:cNvPr>
        <xdr:cNvSpPr txBox="1"/>
      </xdr:nvSpPr>
      <xdr:spPr>
        <a:xfrm>
          <a:off x="7193280" y="134645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29</xdr:row>
      <xdr:rowOff>0</xdr:rowOff>
    </xdr:from>
    <xdr:ext cx="192428" cy="278089"/>
    <xdr:sp macro="" textlink="">
      <xdr:nvSpPr>
        <xdr:cNvPr id="6606" name="TextBox 6605">
          <a:extLst>
            <a:ext uri="{FF2B5EF4-FFF2-40B4-BE49-F238E27FC236}">
              <a16:creationId xmlns:a16="http://schemas.microsoft.com/office/drawing/2014/main" id="{00000000-0008-0000-0000-0000CE190000}"/>
            </a:ext>
          </a:extLst>
        </xdr:cNvPr>
        <xdr:cNvSpPr txBox="1"/>
      </xdr:nvSpPr>
      <xdr:spPr>
        <a:xfrm>
          <a:off x="7193280" y="136474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29</xdr:row>
      <xdr:rowOff>0</xdr:rowOff>
    </xdr:from>
    <xdr:ext cx="192428" cy="278089"/>
    <xdr:sp macro="" textlink="">
      <xdr:nvSpPr>
        <xdr:cNvPr id="6607" name="TextBox 6606">
          <a:extLst>
            <a:ext uri="{FF2B5EF4-FFF2-40B4-BE49-F238E27FC236}">
              <a16:creationId xmlns:a16="http://schemas.microsoft.com/office/drawing/2014/main" id="{00000000-0008-0000-0000-0000CF190000}"/>
            </a:ext>
          </a:extLst>
        </xdr:cNvPr>
        <xdr:cNvSpPr txBox="1"/>
      </xdr:nvSpPr>
      <xdr:spPr>
        <a:xfrm>
          <a:off x="7193280" y="136474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29</xdr:row>
      <xdr:rowOff>0</xdr:rowOff>
    </xdr:from>
    <xdr:ext cx="192428" cy="278089"/>
    <xdr:sp macro="" textlink="">
      <xdr:nvSpPr>
        <xdr:cNvPr id="6608" name="TextBox 6607">
          <a:extLst>
            <a:ext uri="{FF2B5EF4-FFF2-40B4-BE49-F238E27FC236}">
              <a16:creationId xmlns:a16="http://schemas.microsoft.com/office/drawing/2014/main" id="{00000000-0008-0000-0000-0000D0190000}"/>
            </a:ext>
          </a:extLst>
        </xdr:cNvPr>
        <xdr:cNvSpPr txBox="1"/>
      </xdr:nvSpPr>
      <xdr:spPr>
        <a:xfrm>
          <a:off x="7193280" y="134645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29</xdr:row>
      <xdr:rowOff>0</xdr:rowOff>
    </xdr:from>
    <xdr:ext cx="192428" cy="278089"/>
    <xdr:sp macro="" textlink="">
      <xdr:nvSpPr>
        <xdr:cNvPr id="6609" name="TextBox 6608">
          <a:extLst>
            <a:ext uri="{FF2B5EF4-FFF2-40B4-BE49-F238E27FC236}">
              <a16:creationId xmlns:a16="http://schemas.microsoft.com/office/drawing/2014/main" id="{00000000-0008-0000-0000-0000D1190000}"/>
            </a:ext>
          </a:extLst>
        </xdr:cNvPr>
        <xdr:cNvSpPr txBox="1"/>
      </xdr:nvSpPr>
      <xdr:spPr>
        <a:xfrm>
          <a:off x="7193280" y="134645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29</xdr:row>
      <xdr:rowOff>0</xdr:rowOff>
    </xdr:from>
    <xdr:ext cx="192428" cy="278089"/>
    <xdr:sp macro="" textlink="">
      <xdr:nvSpPr>
        <xdr:cNvPr id="6610" name="TextBox 6609">
          <a:extLst>
            <a:ext uri="{FF2B5EF4-FFF2-40B4-BE49-F238E27FC236}">
              <a16:creationId xmlns:a16="http://schemas.microsoft.com/office/drawing/2014/main" id="{00000000-0008-0000-0000-0000D2190000}"/>
            </a:ext>
          </a:extLst>
        </xdr:cNvPr>
        <xdr:cNvSpPr txBox="1"/>
      </xdr:nvSpPr>
      <xdr:spPr>
        <a:xfrm>
          <a:off x="7193280" y="136474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29</xdr:row>
      <xdr:rowOff>0</xdr:rowOff>
    </xdr:from>
    <xdr:ext cx="192428" cy="278089"/>
    <xdr:sp macro="" textlink="">
      <xdr:nvSpPr>
        <xdr:cNvPr id="6611" name="TextBox 6610">
          <a:extLst>
            <a:ext uri="{FF2B5EF4-FFF2-40B4-BE49-F238E27FC236}">
              <a16:creationId xmlns:a16="http://schemas.microsoft.com/office/drawing/2014/main" id="{00000000-0008-0000-0000-0000D3190000}"/>
            </a:ext>
          </a:extLst>
        </xdr:cNvPr>
        <xdr:cNvSpPr txBox="1"/>
      </xdr:nvSpPr>
      <xdr:spPr>
        <a:xfrm>
          <a:off x="7193280" y="1364742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612" name="TextBox 6611">
          <a:extLst>
            <a:ext uri="{FF2B5EF4-FFF2-40B4-BE49-F238E27FC236}">
              <a16:creationId xmlns:a16="http://schemas.microsoft.com/office/drawing/2014/main" id="{00000000-0008-0000-0000-0000D4190000}"/>
            </a:ext>
          </a:extLst>
        </xdr:cNvPr>
        <xdr:cNvSpPr txBox="1"/>
      </xdr:nvSpPr>
      <xdr:spPr>
        <a:xfrm>
          <a:off x="7193280" y="1434846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613" name="TextBox 6612">
          <a:extLst>
            <a:ext uri="{FF2B5EF4-FFF2-40B4-BE49-F238E27FC236}">
              <a16:creationId xmlns:a16="http://schemas.microsoft.com/office/drawing/2014/main" id="{00000000-0008-0000-0000-0000D5190000}"/>
            </a:ext>
          </a:extLst>
        </xdr:cNvPr>
        <xdr:cNvSpPr txBox="1"/>
      </xdr:nvSpPr>
      <xdr:spPr>
        <a:xfrm>
          <a:off x="7193280" y="1434846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614" name="TextBox 6613">
          <a:extLst>
            <a:ext uri="{FF2B5EF4-FFF2-40B4-BE49-F238E27FC236}">
              <a16:creationId xmlns:a16="http://schemas.microsoft.com/office/drawing/2014/main" id="{00000000-0008-0000-0000-0000D6190000}"/>
            </a:ext>
          </a:extLst>
        </xdr:cNvPr>
        <xdr:cNvSpPr txBox="1"/>
      </xdr:nvSpPr>
      <xdr:spPr>
        <a:xfrm>
          <a:off x="7193280" y="145313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615" name="TextBox 6614">
          <a:extLst>
            <a:ext uri="{FF2B5EF4-FFF2-40B4-BE49-F238E27FC236}">
              <a16:creationId xmlns:a16="http://schemas.microsoft.com/office/drawing/2014/main" id="{00000000-0008-0000-0000-0000D7190000}"/>
            </a:ext>
          </a:extLst>
        </xdr:cNvPr>
        <xdr:cNvSpPr txBox="1"/>
      </xdr:nvSpPr>
      <xdr:spPr>
        <a:xfrm>
          <a:off x="7193280" y="145313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616" name="TextBox 6615">
          <a:extLst>
            <a:ext uri="{FF2B5EF4-FFF2-40B4-BE49-F238E27FC236}">
              <a16:creationId xmlns:a16="http://schemas.microsoft.com/office/drawing/2014/main" id="{00000000-0008-0000-0000-0000D8190000}"/>
            </a:ext>
          </a:extLst>
        </xdr:cNvPr>
        <xdr:cNvSpPr txBox="1"/>
      </xdr:nvSpPr>
      <xdr:spPr>
        <a:xfrm>
          <a:off x="7193280" y="1434846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617" name="TextBox 6616">
          <a:extLst>
            <a:ext uri="{FF2B5EF4-FFF2-40B4-BE49-F238E27FC236}">
              <a16:creationId xmlns:a16="http://schemas.microsoft.com/office/drawing/2014/main" id="{00000000-0008-0000-0000-0000D9190000}"/>
            </a:ext>
          </a:extLst>
        </xdr:cNvPr>
        <xdr:cNvSpPr txBox="1"/>
      </xdr:nvSpPr>
      <xdr:spPr>
        <a:xfrm>
          <a:off x="7193280" y="1434846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618" name="TextBox 6617">
          <a:extLst>
            <a:ext uri="{FF2B5EF4-FFF2-40B4-BE49-F238E27FC236}">
              <a16:creationId xmlns:a16="http://schemas.microsoft.com/office/drawing/2014/main" id="{00000000-0008-0000-0000-0000DA190000}"/>
            </a:ext>
          </a:extLst>
        </xdr:cNvPr>
        <xdr:cNvSpPr txBox="1"/>
      </xdr:nvSpPr>
      <xdr:spPr>
        <a:xfrm>
          <a:off x="7193280" y="145313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619" name="TextBox 6618">
          <a:extLst>
            <a:ext uri="{FF2B5EF4-FFF2-40B4-BE49-F238E27FC236}">
              <a16:creationId xmlns:a16="http://schemas.microsoft.com/office/drawing/2014/main" id="{00000000-0008-0000-0000-0000DB190000}"/>
            </a:ext>
          </a:extLst>
        </xdr:cNvPr>
        <xdr:cNvSpPr txBox="1"/>
      </xdr:nvSpPr>
      <xdr:spPr>
        <a:xfrm>
          <a:off x="7193280" y="145313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620" name="TextBox 6619">
          <a:extLst>
            <a:ext uri="{FF2B5EF4-FFF2-40B4-BE49-F238E27FC236}">
              <a16:creationId xmlns:a16="http://schemas.microsoft.com/office/drawing/2014/main" id="{00000000-0008-0000-0000-0000DC190000}"/>
            </a:ext>
          </a:extLst>
        </xdr:cNvPr>
        <xdr:cNvSpPr txBox="1"/>
      </xdr:nvSpPr>
      <xdr:spPr>
        <a:xfrm>
          <a:off x="7193280" y="145313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25</xdr:row>
      <xdr:rowOff>0</xdr:rowOff>
    </xdr:from>
    <xdr:ext cx="192428" cy="278089"/>
    <xdr:sp macro="" textlink="">
      <xdr:nvSpPr>
        <xdr:cNvPr id="6621" name="TextBox 6620">
          <a:extLst>
            <a:ext uri="{FF2B5EF4-FFF2-40B4-BE49-F238E27FC236}">
              <a16:creationId xmlns:a16="http://schemas.microsoft.com/office/drawing/2014/main" id="{00000000-0008-0000-0000-0000DD190000}"/>
            </a:ext>
          </a:extLst>
        </xdr:cNvPr>
        <xdr:cNvSpPr txBox="1"/>
      </xdr:nvSpPr>
      <xdr:spPr>
        <a:xfrm>
          <a:off x="7193280" y="1453134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27</xdr:row>
      <xdr:rowOff>0</xdr:rowOff>
    </xdr:from>
    <xdr:ext cx="192428" cy="278089"/>
    <xdr:sp macro="" textlink="">
      <xdr:nvSpPr>
        <xdr:cNvPr id="6622" name="TextBox 6621">
          <a:extLst>
            <a:ext uri="{FF2B5EF4-FFF2-40B4-BE49-F238E27FC236}">
              <a16:creationId xmlns:a16="http://schemas.microsoft.com/office/drawing/2014/main" id="{00000000-0008-0000-0000-0000DE190000}"/>
            </a:ext>
          </a:extLst>
        </xdr:cNvPr>
        <xdr:cNvSpPr txBox="1"/>
      </xdr:nvSpPr>
      <xdr:spPr>
        <a:xfrm>
          <a:off x="7193280" y="1649730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27</xdr:row>
      <xdr:rowOff>0</xdr:rowOff>
    </xdr:from>
    <xdr:ext cx="192428" cy="278089"/>
    <xdr:sp macro="" textlink="">
      <xdr:nvSpPr>
        <xdr:cNvPr id="6623" name="TextBox 6622">
          <a:extLst>
            <a:ext uri="{FF2B5EF4-FFF2-40B4-BE49-F238E27FC236}">
              <a16:creationId xmlns:a16="http://schemas.microsoft.com/office/drawing/2014/main" id="{00000000-0008-0000-0000-0000DF190000}"/>
            </a:ext>
          </a:extLst>
        </xdr:cNvPr>
        <xdr:cNvSpPr txBox="1"/>
      </xdr:nvSpPr>
      <xdr:spPr>
        <a:xfrm>
          <a:off x="7193280" y="1649730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28</xdr:row>
      <xdr:rowOff>0</xdr:rowOff>
    </xdr:from>
    <xdr:ext cx="192428" cy="278089"/>
    <xdr:sp macro="" textlink="">
      <xdr:nvSpPr>
        <xdr:cNvPr id="6624" name="TextBox 6623">
          <a:extLst>
            <a:ext uri="{FF2B5EF4-FFF2-40B4-BE49-F238E27FC236}">
              <a16:creationId xmlns:a16="http://schemas.microsoft.com/office/drawing/2014/main" id="{00000000-0008-0000-0000-0000E0190000}"/>
            </a:ext>
          </a:extLst>
        </xdr:cNvPr>
        <xdr:cNvSpPr txBox="1"/>
      </xdr:nvSpPr>
      <xdr:spPr>
        <a:xfrm>
          <a:off x="7193280" y="1649730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28</xdr:row>
      <xdr:rowOff>0</xdr:rowOff>
    </xdr:from>
    <xdr:ext cx="192428" cy="278089"/>
    <xdr:sp macro="" textlink="">
      <xdr:nvSpPr>
        <xdr:cNvPr id="6625" name="TextBox 6624">
          <a:extLst>
            <a:ext uri="{FF2B5EF4-FFF2-40B4-BE49-F238E27FC236}">
              <a16:creationId xmlns:a16="http://schemas.microsoft.com/office/drawing/2014/main" id="{00000000-0008-0000-0000-0000E1190000}"/>
            </a:ext>
          </a:extLst>
        </xdr:cNvPr>
        <xdr:cNvSpPr txBox="1"/>
      </xdr:nvSpPr>
      <xdr:spPr>
        <a:xfrm>
          <a:off x="7193280" y="1649730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30</xdr:row>
      <xdr:rowOff>0</xdr:rowOff>
    </xdr:from>
    <xdr:ext cx="192428" cy="278089"/>
    <xdr:sp macro="" textlink="">
      <xdr:nvSpPr>
        <xdr:cNvPr id="6626" name="TextBox 6625">
          <a:extLst>
            <a:ext uri="{FF2B5EF4-FFF2-40B4-BE49-F238E27FC236}">
              <a16:creationId xmlns:a16="http://schemas.microsoft.com/office/drawing/2014/main" id="{00000000-0008-0000-0000-0000E2190000}"/>
            </a:ext>
          </a:extLst>
        </xdr:cNvPr>
        <xdr:cNvSpPr txBox="1"/>
      </xdr:nvSpPr>
      <xdr:spPr>
        <a:xfrm>
          <a:off x="7193280" y="1893570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30</xdr:row>
      <xdr:rowOff>0</xdr:rowOff>
    </xdr:from>
    <xdr:ext cx="192428" cy="278089"/>
    <xdr:sp macro="" textlink="">
      <xdr:nvSpPr>
        <xdr:cNvPr id="6627" name="TextBox 6626">
          <a:extLst>
            <a:ext uri="{FF2B5EF4-FFF2-40B4-BE49-F238E27FC236}">
              <a16:creationId xmlns:a16="http://schemas.microsoft.com/office/drawing/2014/main" id="{00000000-0008-0000-0000-0000E3190000}"/>
            </a:ext>
          </a:extLst>
        </xdr:cNvPr>
        <xdr:cNvSpPr txBox="1"/>
      </xdr:nvSpPr>
      <xdr:spPr>
        <a:xfrm>
          <a:off x="7193280" y="1893570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30</xdr:row>
      <xdr:rowOff>0</xdr:rowOff>
    </xdr:from>
    <xdr:ext cx="192428" cy="278089"/>
    <xdr:sp macro="" textlink="">
      <xdr:nvSpPr>
        <xdr:cNvPr id="6628" name="TextBox 6627">
          <a:extLst>
            <a:ext uri="{FF2B5EF4-FFF2-40B4-BE49-F238E27FC236}">
              <a16:creationId xmlns:a16="http://schemas.microsoft.com/office/drawing/2014/main" id="{00000000-0008-0000-0000-0000E4190000}"/>
            </a:ext>
          </a:extLst>
        </xdr:cNvPr>
        <xdr:cNvSpPr txBox="1"/>
      </xdr:nvSpPr>
      <xdr:spPr>
        <a:xfrm>
          <a:off x="7193280" y="1893570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30</xdr:row>
      <xdr:rowOff>0</xdr:rowOff>
    </xdr:from>
    <xdr:ext cx="192428" cy="278089"/>
    <xdr:sp macro="" textlink="">
      <xdr:nvSpPr>
        <xdr:cNvPr id="6629" name="TextBox 6628">
          <a:extLst>
            <a:ext uri="{FF2B5EF4-FFF2-40B4-BE49-F238E27FC236}">
              <a16:creationId xmlns:a16="http://schemas.microsoft.com/office/drawing/2014/main" id="{00000000-0008-0000-0000-0000E5190000}"/>
            </a:ext>
          </a:extLst>
        </xdr:cNvPr>
        <xdr:cNvSpPr txBox="1"/>
      </xdr:nvSpPr>
      <xdr:spPr>
        <a:xfrm>
          <a:off x="7193280" y="1893570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31</xdr:row>
      <xdr:rowOff>0</xdr:rowOff>
    </xdr:from>
    <xdr:ext cx="192428" cy="278089"/>
    <xdr:sp macro="" textlink="">
      <xdr:nvSpPr>
        <xdr:cNvPr id="6630" name="TextBox 6629">
          <a:extLst>
            <a:ext uri="{FF2B5EF4-FFF2-40B4-BE49-F238E27FC236}">
              <a16:creationId xmlns:a16="http://schemas.microsoft.com/office/drawing/2014/main" id="{00000000-0008-0000-0000-0000E6190000}"/>
            </a:ext>
          </a:extLst>
        </xdr:cNvPr>
        <xdr:cNvSpPr txBox="1"/>
      </xdr:nvSpPr>
      <xdr:spPr>
        <a:xfrm>
          <a:off x="7193280" y="1893570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31</xdr:row>
      <xdr:rowOff>0</xdr:rowOff>
    </xdr:from>
    <xdr:ext cx="192428" cy="278089"/>
    <xdr:sp macro="" textlink="">
      <xdr:nvSpPr>
        <xdr:cNvPr id="6631" name="TextBox 6630">
          <a:extLst>
            <a:ext uri="{FF2B5EF4-FFF2-40B4-BE49-F238E27FC236}">
              <a16:creationId xmlns:a16="http://schemas.microsoft.com/office/drawing/2014/main" id="{00000000-0008-0000-0000-0000E7190000}"/>
            </a:ext>
          </a:extLst>
        </xdr:cNvPr>
        <xdr:cNvSpPr txBox="1"/>
      </xdr:nvSpPr>
      <xdr:spPr>
        <a:xfrm>
          <a:off x="7193280" y="1893570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32</xdr:row>
      <xdr:rowOff>0</xdr:rowOff>
    </xdr:from>
    <xdr:ext cx="192428" cy="278089"/>
    <xdr:sp macro="" textlink="">
      <xdr:nvSpPr>
        <xdr:cNvPr id="6632" name="TextBox 6631">
          <a:extLst>
            <a:ext uri="{FF2B5EF4-FFF2-40B4-BE49-F238E27FC236}">
              <a16:creationId xmlns:a16="http://schemas.microsoft.com/office/drawing/2014/main" id="{00000000-0008-0000-0000-0000E8190000}"/>
            </a:ext>
          </a:extLst>
        </xdr:cNvPr>
        <xdr:cNvSpPr txBox="1"/>
      </xdr:nvSpPr>
      <xdr:spPr>
        <a:xfrm>
          <a:off x="7193280" y="1893570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32</xdr:row>
      <xdr:rowOff>0</xdr:rowOff>
    </xdr:from>
    <xdr:ext cx="192428" cy="278089"/>
    <xdr:sp macro="" textlink="">
      <xdr:nvSpPr>
        <xdr:cNvPr id="6633" name="TextBox 6632">
          <a:extLst>
            <a:ext uri="{FF2B5EF4-FFF2-40B4-BE49-F238E27FC236}">
              <a16:creationId xmlns:a16="http://schemas.microsoft.com/office/drawing/2014/main" id="{00000000-0008-0000-0000-0000E9190000}"/>
            </a:ext>
          </a:extLst>
        </xdr:cNvPr>
        <xdr:cNvSpPr txBox="1"/>
      </xdr:nvSpPr>
      <xdr:spPr>
        <a:xfrm>
          <a:off x="7193280" y="18935700"/>
          <a:ext cx="192428" cy="278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790575</xdr:colOff>
      <xdr:row>68</xdr:row>
      <xdr:rowOff>0</xdr:rowOff>
    </xdr:from>
    <xdr:ext cx="184731" cy="262640"/>
    <xdr:sp macro="" textlink="">
      <xdr:nvSpPr>
        <xdr:cNvPr id="6634" name="TextBox 6633">
          <a:extLst>
            <a:ext uri="{FF2B5EF4-FFF2-40B4-BE49-F238E27FC236}">
              <a16:creationId xmlns:a16="http://schemas.microsoft.com/office/drawing/2014/main" id="{00000000-0008-0000-0000-0000EA190000}"/>
            </a:ext>
          </a:extLst>
        </xdr:cNvPr>
        <xdr:cNvSpPr txBox="1"/>
      </xdr:nvSpPr>
      <xdr:spPr>
        <a:xfrm>
          <a:off x="11610975" y="38945820"/>
          <a:ext cx="184731" cy="262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790575</xdr:colOff>
      <xdr:row>68</xdr:row>
      <xdr:rowOff>0</xdr:rowOff>
    </xdr:from>
    <xdr:ext cx="184731" cy="262640"/>
    <xdr:sp macro="" textlink="">
      <xdr:nvSpPr>
        <xdr:cNvPr id="6635" name="TextBox 6634">
          <a:extLst>
            <a:ext uri="{FF2B5EF4-FFF2-40B4-BE49-F238E27FC236}">
              <a16:creationId xmlns:a16="http://schemas.microsoft.com/office/drawing/2014/main" id="{00000000-0008-0000-0000-0000EB190000}"/>
            </a:ext>
          </a:extLst>
        </xdr:cNvPr>
        <xdr:cNvSpPr txBox="1"/>
      </xdr:nvSpPr>
      <xdr:spPr>
        <a:xfrm>
          <a:off x="11610975" y="38945820"/>
          <a:ext cx="184731" cy="262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790575</xdr:colOff>
      <xdr:row>109</xdr:row>
      <xdr:rowOff>0</xdr:rowOff>
    </xdr:from>
    <xdr:ext cx="184731" cy="264560"/>
    <xdr:sp macro="" textlink="">
      <xdr:nvSpPr>
        <xdr:cNvPr id="6636" name="TextBox 6635">
          <a:extLst>
            <a:ext uri="{FF2B5EF4-FFF2-40B4-BE49-F238E27FC236}">
              <a16:creationId xmlns:a16="http://schemas.microsoft.com/office/drawing/2014/main" id="{00000000-0008-0000-0000-0000EC190000}"/>
            </a:ext>
          </a:extLst>
        </xdr:cNvPr>
        <xdr:cNvSpPr txBox="1"/>
      </xdr:nvSpPr>
      <xdr:spPr>
        <a:xfrm>
          <a:off x="11610975" y="64853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790575</xdr:colOff>
      <xdr:row>109</xdr:row>
      <xdr:rowOff>0</xdr:rowOff>
    </xdr:from>
    <xdr:ext cx="184731" cy="264560"/>
    <xdr:sp macro="" textlink="">
      <xdr:nvSpPr>
        <xdr:cNvPr id="6637" name="TextBox 6636">
          <a:extLst>
            <a:ext uri="{FF2B5EF4-FFF2-40B4-BE49-F238E27FC236}">
              <a16:creationId xmlns:a16="http://schemas.microsoft.com/office/drawing/2014/main" id="{00000000-0008-0000-0000-0000ED190000}"/>
            </a:ext>
          </a:extLst>
        </xdr:cNvPr>
        <xdr:cNvSpPr txBox="1"/>
      </xdr:nvSpPr>
      <xdr:spPr>
        <a:xfrm>
          <a:off x="11610975" y="64853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790575</xdr:colOff>
      <xdr:row>109</xdr:row>
      <xdr:rowOff>0</xdr:rowOff>
    </xdr:from>
    <xdr:ext cx="184731" cy="264560"/>
    <xdr:sp macro="" textlink="">
      <xdr:nvSpPr>
        <xdr:cNvPr id="6638" name="TextBox 6637">
          <a:extLst>
            <a:ext uri="{FF2B5EF4-FFF2-40B4-BE49-F238E27FC236}">
              <a16:creationId xmlns:a16="http://schemas.microsoft.com/office/drawing/2014/main" id="{00000000-0008-0000-0000-0000EE190000}"/>
            </a:ext>
          </a:extLst>
        </xdr:cNvPr>
        <xdr:cNvSpPr txBox="1"/>
      </xdr:nvSpPr>
      <xdr:spPr>
        <a:xfrm>
          <a:off x="11610975" y="64853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15</xdr:col>
      <xdr:colOff>790575</xdr:colOff>
      <xdr:row>109</xdr:row>
      <xdr:rowOff>0</xdr:rowOff>
    </xdr:from>
    <xdr:ext cx="184731" cy="264560"/>
    <xdr:sp macro="" textlink="">
      <xdr:nvSpPr>
        <xdr:cNvPr id="6639" name="TextBox 6638">
          <a:extLst>
            <a:ext uri="{FF2B5EF4-FFF2-40B4-BE49-F238E27FC236}">
              <a16:creationId xmlns:a16="http://schemas.microsoft.com/office/drawing/2014/main" id="{00000000-0008-0000-0000-0000EF190000}"/>
            </a:ext>
          </a:extLst>
        </xdr:cNvPr>
        <xdr:cNvSpPr txBox="1"/>
      </xdr:nvSpPr>
      <xdr:spPr>
        <a:xfrm>
          <a:off x="11610975" y="64853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263"/>
  <sheetViews>
    <sheetView tabSelected="1" topLeftCell="A124" zoomScale="89" zoomScaleNormal="89" workbookViewId="0">
      <selection activeCell="S21" sqref="S21"/>
    </sheetView>
  </sheetViews>
  <sheetFormatPr defaultRowHeight="12" x14ac:dyDescent="0.3"/>
  <cols>
    <col min="1" max="1" width="4.5546875" style="74" customWidth="1"/>
    <col min="2" max="2" width="3.44140625" style="74" customWidth="1"/>
    <col min="3" max="3" width="37.77734375" style="112" customWidth="1"/>
    <col min="4" max="5" width="10.21875" style="150" customWidth="1"/>
    <col min="6" max="6" width="9.88671875" style="150" customWidth="1"/>
    <col min="7" max="7" width="10.109375" style="150" customWidth="1"/>
    <col min="8" max="8" width="7.33203125" style="150" customWidth="1"/>
    <col min="9" max="9" width="7.6640625" style="150" customWidth="1"/>
    <col min="10" max="10" width="10" style="150" customWidth="1"/>
    <col min="11" max="11" width="8" style="150" customWidth="1"/>
    <col min="12" max="12" width="8.5546875" style="150" customWidth="1"/>
    <col min="13" max="13" width="4.5546875" style="96" customWidth="1"/>
    <col min="14" max="14" width="8.5546875" style="96" customWidth="1"/>
    <col min="15" max="15" width="8.33203125" style="74" customWidth="1"/>
    <col min="16" max="16" width="8.6640625" style="74" customWidth="1"/>
    <col min="17" max="18" width="11.109375" style="95" customWidth="1"/>
    <col min="19" max="19" width="21" style="74" customWidth="1"/>
    <col min="20" max="255" width="8.88671875" style="74"/>
    <col min="256" max="256" width="4.5546875" style="74" customWidth="1"/>
    <col min="257" max="257" width="9.109375" style="74" customWidth="1"/>
    <col min="258" max="258" width="11.5546875" style="74" customWidth="1"/>
    <col min="259" max="259" width="11.109375" style="74" customWidth="1"/>
    <col min="260" max="260" width="10.21875" style="74" customWidth="1"/>
    <col min="261" max="261" width="12.109375" style="74" customWidth="1"/>
    <col min="262" max="262" width="10.88671875" style="74" customWidth="1"/>
    <col min="263" max="263" width="11" style="74" customWidth="1"/>
    <col min="264" max="264" width="11.44140625" style="74" customWidth="1"/>
    <col min="265" max="265" width="10.33203125" style="74" customWidth="1"/>
    <col min="266" max="266" width="11.33203125" style="74" customWidth="1"/>
    <col min="267" max="267" width="5.109375" style="74" customWidth="1"/>
    <col min="268" max="268" width="9.109375" style="74" customWidth="1"/>
    <col min="269" max="269" width="7.44140625" style="74" customWidth="1"/>
    <col min="270" max="270" width="7.109375" style="74" customWidth="1"/>
    <col min="271" max="271" width="8.6640625" style="74" customWidth="1"/>
    <col min="272" max="273" width="11.109375" style="74" customWidth="1"/>
    <col min="274" max="274" width="10" style="74" bestFit="1" customWidth="1"/>
    <col min="275" max="511" width="8.88671875" style="74"/>
    <col min="512" max="512" width="4.5546875" style="74" customWidth="1"/>
    <col min="513" max="513" width="9.109375" style="74" customWidth="1"/>
    <col min="514" max="514" width="11.5546875" style="74" customWidth="1"/>
    <col min="515" max="515" width="11.109375" style="74" customWidth="1"/>
    <col min="516" max="516" width="10.21875" style="74" customWidth="1"/>
    <col min="517" max="517" width="12.109375" style="74" customWidth="1"/>
    <col min="518" max="518" width="10.88671875" style="74" customWidth="1"/>
    <col min="519" max="519" width="11" style="74" customWidth="1"/>
    <col min="520" max="520" width="11.44140625" style="74" customWidth="1"/>
    <col min="521" max="521" width="10.33203125" style="74" customWidth="1"/>
    <col min="522" max="522" width="11.33203125" style="74" customWidth="1"/>
    <col min="523" max="523" width="5.109375" style="74" customWidth="1"/>
    <col min="524" max="524" width="9.109375" style="74" customWidth="1"/>
    <col min="525" max="525" width="7.44140625" style="74" customWidth="1"/>
    <col min="526" max="526" width="7.109375" style="74" customWidth="1"/>
    <col min="527" max="527" width="8.6640625" style="74" customWidth="1"/>
    <col min="528" max="529" width="11.109375" style="74" customWidth="1"/>
    <col min="530" max="530" width="10" style="74" bestFit="1" customWidth="1"/>
    <col min="531" max="767" width="8.88671875" style="74"/>
    <col min="768" max="768" width="4.5546875" style="74" customWidth="1"/>
    <col min="769" max="769" width="9.109375" style="74" customWidth="1"/>
    <col min="770" max="770" width="11.5546875" style="74" customWidth="1"/>
    <col min="771" max="771" width="11.109375" style="74" customWidth="1"/>
    <col min="772" max="772" width="10.21875" style="74" customWidth="1"/>
    <col min="773" max="773" width="12.109375" style="74" customWidth="1"/>
    <col min="774" max="774" width="10.88671875" style="74" customWidth="1"/>
    <col min="775" max="775" width="11" style="74" customWidth="1"/>
    <col min="776" max="776" width="11.44140625" style="74" customWidth="1"/>
    <col min="777" max="777" width="10.33203125" style="74" customWidth="1"/>
    <col min="778" max="778" width="11.33203125" style="74" customWidth="1"/>
    <col min="779" max="779" width="5.109375" style="74" customWidth="1"/>
    <col min="780" max="780" width="9.109375" style="74" customWidth="1"/>
    <col min="781" max="781" width="7.44140625" style="74" customWidth="1"/>
    <col min="782" max="782" width="7.109375" style="74" customWidth="1"/>
    <col min="783" max="783" width="8.6640625" style="74" customWidth="1"/>
    <col min="784" max="785" width="11.109375" style="74" customWidth="1"/>
    <col min="786" max="786" width="10" style="74" bestFit="1" customWidth="1"/>
    <col min="787" max="1023" width="8.88671875" style="74"/>
    <col min="1024" max="1024" width="4.5546875" style="74" customWidth="1"/>
    <col min="1025" max="1025" width="9.109375" style="74" customWidth="1"/>
    <col min="1026" max="1026" width="11.5546875" style="74" customWidth="1"/>
    <col min="1027" max="1027" width="11.109375" style="74" customWidth="1"/>
    <col min="1028" max="1028" width="10.21875" style="74" customWidth="1"/>
    <col min="1029" max="1029" width="12.109375" style="74" customWidth="1"/>
    <col min="1030" max="1030" width="10.88671875" style="74" customWidth="1"/>
    <col min="1031" max="1031" width="11" style="74" customWidth="1"/>
    <col min="1032" max="1032" width="11.44140625" style="74" customWidth="1"/>
    <col min="1033" max="1033" width="10.33203125" style="74" customWidth="1"/>
    <col min="1034" max="1034" width="11.33203125" style="74" customWidth="1"/>
    <col min="1035" max="1035" width="5.109375" style="74" customWidth="1"/>
    <col min="1036" max="1036" width="9.109375" style="74" customWidth="1"/>
    <col min="1037" max="1037" width="7.44140625" style="74" customWidth="1"/>
    <col min="1038" max="1038" width="7.109375" style="74" customWidth="1"/>
    <col min="1039" max="1039" width="8.6640625" style="74" customWidth="1"/>
    <col min="1040" max="1041" width="11.109375" style="74" customWidth="1"/>
    <col min="1042" max="1042" width="10" style="74" bestFit="1" customWidth="1"/>
    <col min="1043" max="1279" width="8.88671875" style="74"/>
    <col min="1280" max="1280" width="4.5546875" style="74" customWidth="1"/>
    <col min="1281" max="1281" width="9.109375" style="74" customWidth="1"/>
    <col min="1282" max="1282" width="11.5546875" style="74" customWidth="1"/>
    <col min="1283" max="1283" width="11.109375" style="74" customWidth="1"/>
    <col min="1284" max="1284" width="10.21875" style="74" customWidth="1"/>
    <col min="1285" max="1285" width="12.109375" style="74" customWidth="1"/>
    <col min="1286" max="1286" width="10.88671875" style="74" customWidth="1"/>
    <col min="1287" max="1287" width="11" style="74" customWidth="1"/>
    <col min="1288" max="1288" width="11.44140625" style="74" customWidth="1"/>
    <col min="1289" max="1289" width="10.33203125" style="74" customWidth="1"/>
    <col min="1290" max="1290" width="11.33203125" style="74" customWidth="1"/>
    <col min="1291" max="1291" width="5.109375" style="74" customWidth="1"/>
    <col min="1292" max="1292" width="9.109375" style="74" customWidth="1"/>
    <col min="1293" max="1293" width="7.44140625" style="74" customWidth="1"/>
    <col min="1294" max="1294" width="7.109375" style="74" customWidth="1"/>
    <col min="1295" max="1295" width="8.6640625" style="74" customWidth="1"/>
    <col min="1296" max="1297" width="11.109375" style="74" customWidth="1"/>
    <col min="1298" max="1298" width="10" style="74" bestFit="1" customWidth="1"/>
    <col min="1299" max="1535" width="8.88671875" style="74"/>
    <col min="1536" max="1536" width="4.5546875" style="74" customWidth="1"/>
    <col min="1537" max="1537" width="9.109375" style="74" customWidth="1"/>
    <col min="1538" max="1538" width="11.5546875" style="74" customWidth="1"/>
    <col min="1539" max="1539" width="11.109375" style="74" customWidth="1"/>
    <col min="1540" max="1540" width="10.21875" style="74" customWidth="1"/>
    <col min="1541" max="1541" width="12.109375" style="74" customWidth="1"/>
    <col min="1542" max="1542" width="10.88671875" style="74" customWidth="1"/>
    <col min="1543" max="1543" width="11" style="74" customWidth="1"/>
    <col min="1544" max="1544" width="11.44140625" style="74" customWidth="1"/>
    <col min="1545" max="1545" width="10.33203125" style="74" customWidth="1"/>
    <col min="1546" max="1546" width="11.33203125" style="74" customWidth="1"/>
    <col min="1547" max="1547" width="5.109375" style="74" customWidth="1"/>
    <col min="1548" max="1548" width="9.109375" style="74" customWidth="1"/>
    <col min="1549" max="1549" width="7.44140625" style="74" customWidth="1"/>
    <col min="1550" max="1550" width="7.109375" style="74" customWidth="1"/>
    <col min="1551" max="1551" width="8.6640625" style="74" customWidth="1"/>
    <col min="1552" max="1553" width="11.109375" style="74" customWidth="1"/>
    <col min="1554" max="1554" width="10" style="74" bestFit="1" customWidth="1"/>
    <col min="1555" max="1791" width="8.88671875" style="74"/>
    <col min="1792" max="1792" width="4.5546875" style="74" customWidth="1"/>
    <col min="1793" max="1793" width="9.109375" style="74" customWidth="1"/>
    <col min="1794" max="1794" width="11.5546875" style="74" customWidth="1"/>
    <col min="1795" max="1795" width="11.109375" style="74" customWidth="1"/>
    <col min="1796" max="1796" width="10.21875" style="74" customWidth="1"/>
    <col min="1797" max="1797" width="12.109375" style="74" customWidth="1"/>
    <col min="1798" max="1798" width="10.88671875" style="74" customWidth="1"/>
    <col min="1799" max="1799" width="11" style="74" customWidth="1"/>
    <col min="1800" max="1800" width="11.44140625" style="74" customWidth="1"/>
    <col min="1801" max="1801" width="10.33203125" style="74" customWidth="1"/>
    <col min="1802" max="1802" width="11.33203125" style="74" customWidth="1"/>
    <col min="1803" max="1803" width="5.109375" style="74" customWidth="1"/>
    <col min="1804" max="1804" width="9.109375" style="74" customWidth="1"/>
    <col min="1805" max="1805" width="7.44140625" style="74" customWidth="1"/>
    <col min="1806" max="1806" width="7.109375" style="74" customWidth="1"/>
    <col min="1807" max="1807" width="8.6640625" style="74" customWidth="1"/>
    <col min="1808" max="1809" width="11.109375" style="74" customWidth="1"/>
    <col min="1810" max="1810" width="10" style="74" bestFit="1" customWidth="1"/>
    <col min="1811" max="2047" width="8.88671875" style="74"/>
    <col min="2048" max="2048" width="4.5546875" style="74" customWidth="1"/>
    <col min="2049" max="2049" width="9.109375" style="74" customWidth="1"/>
    <col min="2050" max="2050" width="11.5546875" style="74" customWidth="1"/>
    <col min="2051" max="2051" width="11.109375" style="74" customWidth="1"/>
    <col min="2052" max="2052" width="10.21875" style="74" customWidth="1"/>
    <col min="2053" max="2053" width="12.109375" style="74" customWidth="1"/>
    <col min="2054" max="2054" width="10.88671875" style="74" customWidth="1"/>
    <col min="2055" max="2055" width="11" style="74" customWidth="1"/>
    <col min="2056" max="2056" width="11.44140625" style="74" customWidth="1"/>
    <col min="2057" max="2057" width="10.33203125" style="74" customWidth="1"/>
    <col min="2058" max="2058" width="11.33203125" style="74" customWidth="1"/>
    <col min="2059" max="2059" width="5.109375" style="74" customWidth="1"/>
    <col min="2060" max="2060" width="9.109375" style="74" customWidth="1"/>
    <col min="2061" max="2061" width="7.44140625" style="74" customWidth="1"/>
    <col min="2062" max="2062" width="7.109375" style="74" customWidth="1"/>
    <col min="2063" max="2063" width="8.6640625" style="74" customWidth="1"/>
    <col min="2064" max="2065" width="11.109375" style="74" customWidth="1"/>
    <col min="2066" max="2066" width="10" style="74" bestFit="1" customWidth="1"/>
    <col min="2067" max="2303" width="8.88671875" style="74"/>
    <col min="2304" max="2304" width="4.5546875" style="74" customWidth="1"/>
    <col min="2305" max="2305" width="9.109375" style="74" customWidth="1"/>
    <col min="2306" max="2306" width="11.5546875" style="74" customWidth="1"/>
    <col min="2307" max="2307" width="11.109375" style="74" customWidth="1"/>
    <col min="2308" max="2308" width="10.21875" style="74" customWidth="1"/>
    <col min="2309" max="2309" width="12.109375" style="74" customWidth="1"/>
    <col min="2310" max="2310" width="10.88671875" style="74" customWidth="1"/>
    <col min="2311" max="2311" width="11" style="74" customWidth="1"/>
    <col min="2312" max="2312" width="11.44140625" style="74" customWidth="1"/>
    <col min="2313" max="2313" width="10.33203125" style="74" customWidth="1"/>
    <col min="2314" max="2314" width="11.33203125" style="74" customWidth="1"/>
    <col min="2315" max="2315" width="5.109375" style="74" customWidth="1"/>
    <col min="2316" max="2316" width="9.109375" style="74" customWidth="1"/>
    <col min="2317" max="2317" width="7.44140625" style="74" customWidth="1"/>
    <col min="2318" max="2318" width="7.109375" style="74" customWidth="1"/>
    <col min="2319" max="2319" width="8.6640625" style="74" customWidth="1"/>
    <col min="2320" max="2321" width="11.109375" style="74" customWidth="1"/>
    <col min="2322" max="2322" width="10" style="74" bestFit="1" customWidth="1"/>
    <col min="2323" max="2559" width="8.88671875" style="74"/>
    <col min="2560" max="2560" width="4.5546875" style="74" customWidth="1"/>
    <col min="2561" max="2561" width="9.109375" style="74" customWidth="1"/>
    <col min="2562" max="2562" width="11.5546875" style="74" customWidth="1"/>
    <col min="2563" max="2563" width="11.109375" style="74" customWidth="1"/>
    <col min="2564" max="2564" width="10.21875" style="74" customWidth="1"/>
    <col min="2565" max="2565" width="12.109375" style="74" customWidth="1"/>
    <col min="2566" max="2566" width="10.88671875" style="74" customWidth="1"/>
    <col min="2567" max="2567" width="11" style="74" customWidth="1"/>
    <col min="2568" max="2568" width="11.44140625" style="74" customWidth="1"/>
    <col min="2569" max="2569" width="10.33203125" style="74" customWidth="1"/>
    <col min="2570" max="2570" width="11.33203125" style="74" customWidth="1"/>
    <col min="2571" max="2571" width="5.109375" style="74" customWidth="1"/>
    <col min="2572" max="2572" width="9.109375" style="74" customWidth="1"/>
    <col min="2573" max="2573" width="7.44140625" style="74" customWidth="1"/>
    <col min="2574" max="2574" width="7.109375" style="74" customWidth="1"/>
    <col min="2575" max="2575" width="8.6640625" style="74" customWidth="1"/>
    <col min="2576" max="2577" width="11.109375" style="74" customWidth="1"/>
    <col min="2578" max="2578" width="10" style="74" bestFit="1" customWidth="1"/>
    <col min="2579" max="2815" width="8.88671875" style="74"/>
    <col min="2816" max="2816" width="4.5546875" style="74" customWidth="1"/>
    <col min="2817" max="2817" width="9.109375" style="74" customWidth="1"/>
    <col min="2818" max="2818" width="11.5546875" style="74" customWidth="1"/>
    <col min="2819" max="2819" width="11.109375" style="74" customWidth="1"/>
    <col min="2820" max="2820" width="10.21875" style="74" customWidth="1"/>
    <col min="2821" max="2821" width="12.109375" style="74" customWidth="1"/>
    <col min="2822" max="2822" width="10.88671875" style="74" customWidth="1"/>
    <col min="2823" max="2823" width="11" style="74" customWidth="1"/>
    <col min="2824" max="2824" width="11.44140625" style="74" customWidth="1"/>
    <col min="2825" max="2825" width="10.33203125" style="74" customWidth="1"/>
    <col min="2826" max="2826" width="11.33203125" style="74" customWidth="1"/>
    <col min="2827" max="2827" width="5.109375" style="74" customWidth="1"/>
    <col min="2828" max="2828" width="9.109375" style="74" customWidth="1"/>
    <col min="2829" max="2829" width="7.44140625" style="74" customWidth="1"/>
    <col min="2830" max="2830" width="7.109375" style="74" customWidth="1"/>
    <col min="2831" max="2831" width="8.6640625" style="74" customWidth="1"/>
    <col min="2832" max="2833" width="11.109375" style="74" customWidth="1"/>
    <col min="2834" max="2834" width="10" style="74" bestFit="1" customWidth="1"/>
    <col min="2835" max="3071" width="8.88671875" style="74"/>
    <col min="3072" max="3072" width="4.5546875" style="74" customWidth="1"/>
    <col min="3073" max="3073" width="9.109375" style="74" customWidth="1"/>
    <col min="3074" max="3074" width="11.5546875" style="74" customWidth="1"/>
    <col min="3075" max="3075" width="11.109375" style="74" customWidth="1"/>
    <col min="3076" max="3076" width="10.21875" style="74" customWidth="1"/>
    <col min="3077" max="3077" width="12.109375" style="74" customWidth="1"/>
    <col min="3078" max="3078" width="10.88671875" style="74" customWidth="1"/>
    <col min="3079" max="3079" width="11" style="74" customWidth="1"/>
    <col min="3080" max="3080" width="11.44140625" style="74" customWidth="1"/>
    <col min="3081" max="3081" width="10.33203125" style="74" customWidth="1"/>
    <col min="3082" max="3082" width="11.33203125" style="74" customWidth="1"/>
    <col min="3083" max="3083" width="5.109375" style="74" customWidth="1"/>
    <col min="3084" max="3084" width="9.109375" style="74" customWidth="1"/>
    <col min="3085" max="3085" width="7.44140625" style="74" customWidth="1"/>
    <col min="3086" max="3086" width="7.109375" style="74" customWidth="1"/>
    <col min="3087" max="3087" width="8.6640625" style="74" customWidth="1"/>
    <col min="3088" max="3089" width="11.109375" style="74" customWidth="1"/>
    <col min="3090" max="3090" width="10" style="74" bestFit="1" customWidth="1"/>
    <col min="3091" max="3327" width="8.88671875" style="74"/>
    <col min="3328" max="3328" width="4.5546875" style="74" customWidth="1"/>
    <col min="3329" max="3329" width="9.109375" style="74" customWidth="1"/>
    <col min="3330" max="3330" width="11.5546875" style="74" customWidth="1"/>
    <col min="3331" max="3331" width="11.109375" style="74" customWidth="1"/>
    <col min="3332" max="3332" width="10.21875" style="74" customWidth="1"/>
    <col min="3333" max="3333" width="12.109375" style="74" customWidth="1"/>
    <col min="3334" max="3334" width="10.88671875" style="74" customWidth="1"/>
    <col min="3335" max="3335" width="11" style="74" customWidth="1"/>
    <col min="3336" max="3336" width="11.44140625" style="74" customWidth="1"/>
    <col min="3337" max="3337" width="10.33203125" style="74" customWidth="1"/>
    <col min="3338" max="3338" width="11.33203125" style="74" customWidth="1"/>
    <col min="3339" max="3339" width="5.109375" style="74" customWidth="1"/>
    <col min="3340" max="3340" width="9.109375" style="74" customWidth="1"/>
    <col min="3341" max="3341" width="7.44140625" style="74" customWidth="1"/>
    <col min="3342" max="3342" width="7.109375" style="74" customWidth="1"/>
    <col min="3343" max="3343" width="8.6640625" style="74" customWidth="1"/>
    <col min="3344" max="3345" width="11.109375" style="74" customWidth="1"/>
    <col min="3346" max="3346" width="10" style="74" bestFit="1" customWidth="1"/>
    <col min="3347" max="3583" width="8.88671875" style="74"/>
    <col min="3584" max="3584" width="4.5546875" style="74" customWidth="1"/>
    <col min="3585" max="3585" width="9.109375" style="74" customWidth="1"/>
    <col min="3586" max="3586" width="11.5546875" style="74" customWidth="1"/>
    <col min="3587" max="3587" width="11.109375" style="74" customWidth="1"/>
    <col min="3588" max="3588" width="10.21875" style="74" customWidth="1"/>
    <col min="3589" max="3589" width="12.109375" style="74" customWidth="1"/>
    <col min="3590" max="3590" width="10.88671875" style="74" customWidth="1"/>
    <col min="3591" max="3591" width="11" style="74" customWidth="1"/>
    <col min="3592" max="3592" width="11.44140625" style="74" customWidth="1"/>
    <col min="3593" max="3593" width="10.33203125" style="74" customWidth="1"/>
    <col min="3594" max="3594" width="11.33203125" style="74" customWidth="1"/>
    <col min="3595" max="3595" width="5.109375" style="74" customWidth="1"/>
    <col min="3596" max="3596" width="9.109375" style="74" customWidth="1"/>
    <col min="3597" max="3597" width="7.44140625" style="74" customWidth="1"/>
    <col min="3598" max="3598" width="7.109375" style="74" customWidth="1"/>
    <col min="3599" max="3599" width="8.6640625" style="74" customWidth="1"/>
    <col min="3600" max="3601" width="11.109375" style="74" customWidth="1"/>
    <col min="3602" max="3602" width="10" style="74" bestFit="1" customWidth="1"/>
    <col min="3603" max="3839" width="8.88671875" style="74"/>
    <col min="3840" max="3840" width="4.5546875" style="74" customWidth="1"/>
    <col min="3841" max="3841" width="9.109375" style="74" customWidth="1"/>
    <col min="3842" max="3842" width="11.5546875" style="74" customWidth="1"/>
    <col min="3843" max="3843" width="11.109375" style="74" customWidth="1"/>
    <col min="3844" max="3844" width="10.21875" style="74" customWidth="1"/>
    <col min="3845" max="3845" width="12.109375" style="74" customWidth="1"/>
    <col min="3846" max="3846" width="10.88671875" style="74" customWidth="1"/>
    <col min="3847" max="3847" width="11" style="74" customWidth="1"/>
    <col min="3848" max="3848" width="11.44140625" style="74" customWidth="1"/>
    <col min="3849" max="3849" width="10.33203125" style="74" customWidth="1"/>
    <col min="3850" max="3850" width="11.33203125" style="74" customWidth="1"/>
    <col min="3851" max="3851" width="5.109375" style="74" customWidth="1"/>
    <col min="3852" max="3852" width="9.109375" style="74" customWidth="1"/>
    <col min="3853" max="3853" width="7.44140625" style="74" customWidth="1"/>
    <col min="3854" max="3854" width="7.109375" style="74" customWidth="1"/>
    <col min="3855" max="3855" width="8.6640625" style="74" customWidth="1"/>
    <col min="3856" max="3857" width="11.109375" style="74" customWidth="1"/>
    <col min="3858" max="3858" width="10" style="74" bestFit="1" customWidth="1"/>
    <col min="3859" max="4095" width="8.88671875" style="74"/>
    <col min="4096" max="4096" width="4.5546875" style="74" customWidth="1"/>
    <col min="4097" max="4097" width="9.109375" style="74" customWidth="1"/>
    <col min="4098" max="4098" width="11.5546875" style="74" customWidth="1"/>
    <col min="4099" max="4099" width="11.109375" style="74" customWidth="1"/>
    <col min="4100" max="4100" width="10.21875" style="74" customWidth="1"/>
    <col min="4101" max="4101" width="12.109375" style="74" customWidth="1"/>
    <col min="4102" max="4102" width="10.88671875" style="74" customWidth="1"/>
    <col min="4103" max="4103" width="11" style="74" customWidth="1"/>
    <col min="4104" max="4104" width="11.44140625" style="74" customWidth="1"/>
    <col min="4105" max="4105" width="10.33203125" style="74" customWidth="1"/>
    <col min="4106" max="4106" width="11.33203125" style="74" customWidth="1"/>
    <col min="4107" max="4107" width="5.109375" style="74" customWidth="1"/>
    <col min="4108" max="4108" width="9.109375" style="74" customWidth="1"/>
    <col min="4109" max="4109" width="7.44140625" style="74" customWidth="1"/>
    <col min="4110" max="4110" width="7.109375" style="74" customWidth="1"/>
    <col min="4111" max="4111" width="8.6640625" style="74" customWidth="1"/>
    <col min="4112" max="4113" width="11.109375" style="74" customWidth="1"/>
    <col min="4114" max="4114" width="10" style="74" bestFit="1" customWidth="1"/>
    <col min="4115" max="4351" width="8.88671875" style="74"/>
    <col min="4352" max="4352" width="4.5546875" style="74" customWidth="1"/>
    <col min="4353" max="4353" width="9.109375" style="74" customWidth="1"/>
    <col min="4354" max="4354" width="11.5546875" style="74" customWidth="1"/>
    <col min="4355" max="4355" width="11.109375" style="74" customWidth="1"/>
    <col min="4356" max="4356" width="10.21875" style="74" customWidth="1"/>
    <col min="4357" max="4357" width="12.109375" style="74" customWidth="1"/>
    <col min="4358" max="4358" width="10.88671875" style="74" customWidth="1"/>
    <col min="4359" max="4359" width="11" style="74" customWidth="1"/>
    <col min="4360" max="4360" width="11.44140625" style="74" customWidth="1"/>
    <col min="4361" max="4361" width="10.33203125" style="74" customWidth="1"/>
    <col min="4362" max="4362" width="11.33203125" style="74" customWidth="1"/>
    <col min="4363" max="4363" width="5.109375" style="74" customWidth="1"/>
    <col min="4364" max="4364" width="9.109375" style="74" customWidth="1"/>
    <col min="4365" max="4365" width="7.44140625" style="74" customWidth="1"/>
    <col min="4366" max="4366" width="7.109375" style="74" customWidth="1"/>
    <col min="4367" max="4367" width="8.6640625" style="74" customWidth="1"/>
    <col min="4368" max="4369" width="11.109375" style="74" customWidth="1"/>
    <col min="4370" max="4370" width="10" style="74" bestFit="1" customWidth="1"/>
    <col min="4371" max="4607" width="8.88671875" style="74"/>
    <col min="4608" max="4608" width="4.5546875" style="74" customWidth="1"/>
    <col min="4609" max="4609" width="9.109375" style="74" customWidth="1"/>
    <col min="4610" max="4610" width="11.5546875" style="74" customWidth="1"/>
    <col min="4611" max="4611" width="11.109375" style="74" customWidth="1"/>
    <col min="4612" max="4612" width="10.21875" style="74" customWidth="1"/>
    <col min="4613" max="4613" width="12.109375" style="74" customWidth="1"/>
    <col min="4614" max="4614" width="10.88671875" style="74" customWidth="1"/>
    <col min="4615" max="4615" width="11" style="74" customWidth="1"/>
    <col min="4616" max="4616" width="11.44140625" style="74" customWidth="1"/>
    <col min="4617" max="4617" width="10.33203125" style="74" customWidth="1"/>
    <col min="4618" max="4618" width="11.33203125" style="74" customWidth="1"/>
    <col min="4619" max="4619" width="5.109375" style="74" customWidth="1"/>
    <col min="4620" max="4620" width="9.109375" style="74" customWidth="1"/>
    <col min="4621" max="4621" width="7.44140625" style="74" customWidth="1"/>
    <col min="4622" max="4622" width="7.109375" style="74" customWidth="1"/>
    <col min="4623" max="4623" width="8.6640625" style="74" customWidth="1"/>
    <col min="4624" max="4625" width="11.109375" style="74" customWidth="1"/>
    <col min="4626" max="4626" width="10" style="74" bestFit="1" customWidth="1"/>
    <col min="4627" max="4863" width="8.88671875" style="74"/>
    <col min="4864" max="4864" width="4.5546875" style="74" customWidth="1"/>
    <col min="4865" max="4865" width="9.109375" style="74" customWidth="1"/>
    <col min="4866" max="4866" width="11.5546875" style="74" customWidth="1"/>
    <col min="4867" max="4867" width="11.109375" style="74" customWidth="1"/>
    <col min="4868" max="4868" width="10.21875" style="74" customWidth="1"/>
    <col min="4869" max="4869" width="12.109375" style="74" customWidth="1"/>
    <col min="4870" max="4870" width="10.88671875" style="74" customWidth="1"/>
    <col min="4871" max="4871" width="11" style="74" customWidth="1"/>
    <col min="4872" max="4872" width="11.44140625" style="74" customWidth="1"/>
    <col min="4873" max="4873" width="10.33203125" style="74" customWidth="1"/>
    <col min="4874" max="4874" width="11.33203125" style="74" customWidth="1"/>
    <col min="4875" max="4875" width="5.109375" style="74" customWidth="1"/>
    <col min="4876" max="4876" width="9.109375" style="74" customWidth="1"/>
    <col min="4877" max="4877" width="7.44140625" style="74" customWidth="1"/>
    <col min="4878" max="4878" width="7.109375" style="74" customWidth="1"/>
    <col min="4879" max="4879" width="8.6640625" style="74" customWidth="1"/>
    <col min="4880" max="4881" width="11.109375" style="74" customWidth="1"/>
    <col min="4882" max="4882" width="10" style="74" bestFit="1" customWidth="1"/>
    <col min="4883" max="5119" width="8.88671875" style="74"/>
    <col min="5120" max="5120" width="4.5546875" style="74" customWidth="1"/>
    <col min="5121" max="5121" width="9.109375" style="74" customWidth="1"/>
    <col min="5122" max="5122" width="11.5546875" style="74" customWidth="1"/>
    <col min="5123" max="5123" width="11.109375" style="74" customWidth="1"/>
    <col min="5124" max="5124" width="10.21875" style="74" customWidth="1"/>
    <col min="5125" max="5125" width="12.109375" style="74" customWidth="1"/>
    <col min="5126" max="5126" width="10.88671875" style="74" customWidth="1"/>
    <col min="5127" max="5127" width="11" style="74" customWidth="1"/>
    <col min="5128" max="5128" width="11.44140625" style="74" customWidth="1"/>
    <col min="5129" max="5129" width="10.33203125" style="74" customWidth="1"/>
    <col min="5130" max="5130" width="11.33203125" style="74" customWidth="1"/>
    <col min="5131" max="5131" width="5.109375" style="74" customWidth="1"/>
    <col min="5132" max="5132" width="9.109375" style="74" customWidth="1"/>
    <col min="5133" max="5133" width="7.44140625" style="74" customWidth="1"/>
    <col min="5134" max="5134" width="7.109375" style="74" customWidth="1"/>
    <col min="5135" max="5135" width="8.6640625" style="74" customWidth="1"/>
    <col min="5136" max="5137" width="11.109375" style="74" customWidth="1"/>
    <col min="5138" max="5138" width="10" style="74" bestFit="1" customWidth="1"/>
    <col min="5139" max="5375" width="8.88671875" style="74"/>
    <col min="5376" max="5376" width="4.5546875" style="74" customWidth="1"/>
    <col min="5377" max="5377" width="9.109375" style="74" customWidth="1"/>
    <col min="5378" max="5378" width="11.5546875" style="74" customWidth="1"/>
    <col min="5379" max="5379" width="11.109375" style="74" customWidth="1"/>
    <col min="5380" max="5380" width="10.21875" style="74" customWidth="1"/>
    <col min="5381" max="5381" width="12.109375" style="74" customWidth="1"/>
    <col min="5382" max="5382" width="10.88671875" style="74" customWidth="1"/>
    <col min="5383" max="5383" width="11" style="74" customWidth="1"/>
    <col min="5384" max="5384" width="11.44140625" style="74" customWidth="1"/>
    <col min="5385" max="5385" width="10.33203125" style="74" customWidth="1"/>
    <col min="5386" max="5386" width="11.33203125" style="74" customWidth="1"/>
    <col min="5387" max="5387" width="5.109375" style="74" customWidth="1"/>
    <col min="5388" max="5388" width="9.109375" style="74" customWidth="1"/>
    <col min="5389" max="5389" width="7.44140625" style="74" customWidth="1"/>
    <col min="5390" max="5390" width="7.109375" style="74" customWidth="1"/>
    <col min="5391" max="5391" width="8.6640625" style="74" customWidth="1"/>
    <col min="5392" max="5393" width="11.109375" style="74" customWidth="1"/>
    <col min="5394" max="5394" width="10" style="74" bestFit="1" customWidth="1"/>
    <col min="5395" max="5631" width="8.88671875" style="74"/>
    <col min="5632" max="5632" width="4.5546875" style="74" customWidth="1"/>
    <col min="5633" max="5633" width="9.109375" style="74" customWidth="1"/>
    <col min="5634" max="5634" width="11.5546875" style="74" customWidth="1"/>
    <col min="5635" max="5635" width="11.109375" style="74" customWidth="1"/>
    <col min="5636" max="5636" width="10.21875" style="74" customWidth="1"/>
    <col min="5637" max="5637" width="12.109375" style="74" customWidth="1"/>
    <col min="5638" max="5638" width="10.88671875" style="74" customWidth="1"/>
    <col min="5639" max="5639" width="11" style="74" customWidth="1"/>
    <col min="5640" max="5640" width="11.44140625" style="74" customWidth="1"/>
    <col min="5641" max="5641" width="10.33203125" style="74" customWidth="1"/>
    <col min="5642" max="5642" width="11.33203125" style="74" customWidth="1"/>
    <col min="5643" max="5643" width="5.109375" style="74" customWidth="1"/>
    <col min="5644" max="5644" width="9.109375" style="74" customWidth="1"/>
    <col min="5645" max="5645" width="7.44140625" style="74" customWidth="1"/>
    <col min="5646" max="5646" width="7.109375" style="74" customWidth="1"/>
    <col min="5647" max="5647" width="8.6640625" style="74" customWidth="1"/>
    <col min="5648" max="5649" width="11.109375" style="74" customWidth="1"/>
    <col min="5650" max="5650" width="10" style="74" bestFit="1" customWidth="1"/>
    <col min="5651" max="5887" width="8.88671875" style="74"/>
    <col min="5888" max="5888" width="4.5546875" style="74" customWidth="1"/>
    <col min="5889" max="5889" width="9.109375" style="74" customWidth="1"/>
    <col min="5890" max="5890" width="11.5546875" style="74" customWidth="1"/>
    <col min="5891" max="5891" width="11.109375" style="74" customWidth="1"/>
    <col min="5892" max="5892" width="10.21875" style="74" customWidth="1"/>
    <col min="5893" max="5893" width="12.109375" style="74" customWidth="1"/>
    <col min="5894" max="5894" width="10.88671875" style="74" customWidth="1"/>
    <col min="5895" max="5895" width="11" style="74" customWidth="1"/>
    <col min="5896" max="5896" width="11.44140625" style="74" customWidth="1"/>
    <col min="5897" max="5897" width="10.33203125" style="74" customWidth="1"/>
    <col min="5898" max="5898" width="11.33203125" style="74" customWidth="1"/>
    <col min="5899" max="5899" width="5.109375" style="74" customWidth="1"/>
    <col min="5900" max="5900" width="9.109375" style="74" customWidth="1"/>
    <col min="5901" max="5901" width="7.44140625" style="74" customWidth="1"/>
    <col min="5902" max="5902" width="7.109375" style="74" customWidth="1"/>
    <col min="5903" max="5903" width="8.6640625" style="74" customWidth="1"/>
    <col min="5904" max="5905" width="11.109375" style="74" customWidth="1"/>
    <col min="5906" max="5906" width="10" style="74" bestFit="1" customWidth="1"/>
    <col min="5907" max="6143" width="8.88671875" style="74"/>
    <col min="6144" max="6144" width="4.5546875" style="74" customWidth="1"/>
    <col min="6145" max="6145" width="9.109375" style="74" customWidth="1"/>
    <col min="6146" max="6146" width="11.5546875" style="74" customWidth="1"/>
    <col min="6147" max="6147" width="11.109375" style="74" customWidth="1"/>
    <col min="6148" max="6148" width="10.21875" style="74" customWidth="1"/>
    <col min="6149" max="6149" width="12.109375" style="74" customWidth="1"/>
    <col min="6150" max="6150" width="10.88671875" style="74" customWidth="1"/>
    <col min="6151" max="6151" width="11" style="74" customWidth="1"/>
    <col min="6152" max="6152" width="11.44140625" style="74" customWidth="1"/>
    <col min="6153" max="6153" width="10.33203125" style="74" customWidth="1"/>
    <col min="6154" max="6154" width="11.33203125" style="74" customWidth="1"/>
    <col min="6155" max="6155" width="5.109375" style="74" customWidth="1"/>
    <col min="6156" max="6156" width="9.109375" style="74" customWidth="1"/>
    <col min="6157" max="6157" width="7.44140625" style="74" customWidth="1"/>
    <col min="6158" max="6158" width="7.109375" style="74" customWidth="1"/>
    <col min="6159" max="6159" width="8.6640625" style="74" customWidth="1"/>
    <col min="6160" max="6161" width="11.109375" style="74" customWidth="1"/>
    <col min="6162" max="6162" width="10" style="74" bestFit="1" customWidth="1"/>
    <col min="6163" max="6399" width="8.88671875" style="74"/>
    <col min="6400" max="6400" width="4.5546875" style="74" customWidth="1"/>
    <col min="6401" max="6401" width="9.109375" style="74" customWidth="1"/>
    <col min="6402" max="6402" width="11.5546875" style="74" customWidth="1"/>
    <col min="6403" max="6403" width="11.109375" style="74" customWidth="1"/>
    <col min="6404" max="6404" width="10.21875" style="74" customWidth="1"/>
    <col min="6405" max="6405" width="12.109375" style="74" customWidth="1"/>
    <col min="6406" max="6406" width="10.88671875" style="74" customWidth="1"/>
    <col min="6407" max="6407" width="11" style="74" customWidth="1"/>
    <col min="6408" max="6408" width="11.44140625" style="74" customWidth="1"/>
    <col min="6409" max="6409" width="10.33203125" style="74" customWidth="1"/>
    <col min="6410" max="6410" width="11.33203125" style="74" customWidth="1"/>
    <col min="6411" max="6411" width="5.109375" style="74" customWidth="1"/>
    <col min="6412" max="6412" width="9.109375" style="74" customWidth="1"/>
    <col min="6413" max="6413" width="7.44140625" style="74" customWidth="1"/>
    <col min="6414" max="6414" width="7.109375" style="74" customWidth="1"/>
    <col min="6415" max="6415" width="8.6640625" style="74" customWidth="1"/>
    <col min="6416" max="6417" width="11.109375" style="74" customWidth="1"/>
    <col min="6418" max="6418" width="10" style="74" bestFit="1" customWidth="1"/>
    <col min="6419" max="6655" width="8.88671875" style="74"/>
    <col min="6656" max="6656" width="4.5546875" style="74" customWidth="1"/>
    <col min="6657" max="6657" width="9.109375" style="74" customWidth="1"/>
    <col min="6658" max="6658" width="11.5546875" style="74" customWidth="1"/>
    <col min="6659" max="6659" width="11.109375" style="74" customWidth="1"/>
    <col min="6660" max="6660" width="10.21875" style="74" customWidth="1"/>
    <col min="6661" max="6661" width="12.109375" style="74" customWidth="1"/>
    <col min="6662" max="6662" width="10.88671875" style="74" customWidth="1"/>
    <col min="6663" max="6663" width="11" style="74" customWidth="1"/>
    <col min="6664" max="6664" width="11.44140625" style="74" customWidth="1"/>
    <col min="6665" max="6665" width="10.33203125" style="74" customWidth="1"/>
    <col min="6666" max="6666" width="11.33203125" style="74" customWidth="1"/>
    <col min="6667" max="6667" width="5.109375" style="74" customWidth="1"/>
    <col min="6668" max="6668" width="9.109375" style="74" customWidth="1"/>
    <col min="6669" max="6669" width="7.44140625" style="74" customWidth="1"/>
    <col min="6670" max="6670" width="7.109375" style="74" customWidth="1"/>
    <col min="6671" max="6671" width="8.6640625" style="74" customWidth="1"/>
    <col min="6672" max="6673" width="11.109375" style="74" customWidth="1"/>
    <col min="6674" max="6674" width="10" style="74" bestFit="1" customWidth="1"/>
    <col min="6675" max="6911" width="8.88671875" style="74"/>
    <col min="6912" max="6912" width="4.5546875" style="74" customWidth="1"/>
    <col min="6913" max="6913" width="9.109375" style="74" customWidth="1"/>
    <col min="6914" max="6914" width="11.5546875" style="74" customWidth="1"/>
    <col min="6915" max="6915" width="11.109375" style="74" customWidth="1"/>
    <col min="6916" max="6916" width="10.21875" style="74" customWidth="1"/>
    <col min="6917" max="6917" width="12.109375" style="74" customWidth="1"/>
    <col min="6918" max="6918" width="10.88671875" style="74" customWidth="1"/>
    <col min="6919" max="6919" width="11" style="74" customWidth="1"/>
    <col min="6920" max="6920" width="11.44140625" style="74" customWidth="1"/>
    <col min="6921" max="6921" width="10.33203125" style="74" customWidth="1"/>
    <col min="6922" max="6922" width="11.33203125" style="74" customWidth="1"/>
    <col min="6923" max="6923" width="5.109375" style="74" customWidth="1"/>
    <col min="6924" max="6924" width="9.109375" style="74" customWidth="1"/>
    <col min="6925" max="6925" width="7.44140625" style="74" customWidth="1"/>
    <col min="6926" max="6926" width="7.109375" style="74" customWidth="1"/>
    <col min="6927" max="6927" width="8.6640625" style="74" customWidth="1"/>
    <col min="6928" max="6929" width="11.109375" style="74" customWidth="1"/>
    <col min="6930" max="6930" width="10" style="74" bestFit="1" customWidth="1"/>
    <col min="6931" max="7167" width="8.88671875" style="74"/>
    <col min="7168" max="7168" width="4.5546875" style="74" customWidth="1"/>
    <col min="7169" max="7169" width="9.109375" style="74" customWidth="1"/>
    <col min="7170" max="7170" width="11.5546875" style="74" customWidth="1"/>
    <col min="7171" max="7171" width="11.109375" style="74" customWidth="1"/>
    <col min="7172" max="7172" width="10.21875" style="74" customWidth="1"/>
    <col min="7173" max="7173" width="12.109375" style="74" customWidth="1"/>
    <col min="7174" max="7174" width="10.88671875" style="74" customWidth="1"/>
    <col min="7175" max="7175" width="11" style="74" customWidth="1"/>
    <col min="7176" max="7176" width="11.44140625" style="74" customWidth="1"/>
    <col min="7177" max="7177" width="10.33203125" style="74" customWidth="1"/>
    <col min="7178" max="7178" width="11.33203125" style="74" customWidth="1"/>
    <col min="7179" max="7179" width="5.109375" style="74" customWidth="1"/>
    <col min="7180" max="7180" width="9.109375" style="74" customWidth="1"/>
    <col min="7181" max="7181" width="7.44140625" style="74" customWidth="1"/>
    <col min="7182" max="7182" width="7.109375" style="74" customWidth="1"/>
    <col min="7183" max="7183" width="8.6640625" style="74" customWidth="1"/>
    <col min="7184" max="7185" width="11.109375" style="74" customWidth="1"/>
    <col min="7186" max="7186" width="10" style="74" bestFit="1" customWidth="1"/>
    <col min="7187" max="7423" width="8.88671875" style="74"/>
    <col min="7424" max="7424" width="4.5546875" style="74" customWidth="1"/>
    <col min="7425" max="7425" width="9.109375" style="74" customWidth="1"/>
    <col min="7426" max="7426" width="11.5546875" style="74" customWidth="1"/>
    <col min="7427" max="7427" width="11.109375" style="74" customWidth="1"/>
    <col min="7428" max="7428" width="10.21875" style="74" customWidth="1"/>
    <col min="7429" max="7429" width="12.109375" style="74" customWidth="1"/>
    <col min="7430" max="7430" width="10.88671875" style="74" customWidth="1"/>
    <col min="7431" max="7431" width="11" style="74" customWidth="1"/>
    <col min="7432" max="7432" width="11.44140625" style="74" customWidth="1"/>
    <col min="7433" max="7433" width="10.33203125" style="74" customWidth="1"/>
    <col min="7434" max="7434" width="11.33203125" style="74" customWidth="1"/>
    <col min="7435" max="7435" width="5.109375" style="74" customWidth="1"/>
    <col min="7436" max="7436" width="9.109375" style="74" customWidth="1"/>
    <col min="7437" max="7437" width="7.44140625" style="74" customWidth="1"/>
    <col min="7438" max="7438" width="7.109375" style="74" customWidth="1"/>
    <col min="7439" max="7439" width="8.6640625" style="74" customWidth="1"/>
    <col min="7440" max="7441" width="11.109375" style="74" customWidth="1"/>
    <col min="7442" max="7442" width="10" style="74" bestFit="1" customWidth="1"/>
    <col min="7443" max="7679" width="8.88671875" style="74"/>
    <col min="7680" max="7680" width="4.5546875" style="74" customWidth="1"/>
    <col min="7681" max="7681" width="9.109375" style="74" customWidth="1"/>
    <col min="7682" max="7682" width="11.5546875" style="74" customWidth="1"/>
    <col min="7683" max="7683" width="11.109375" style="74" customWidth="1"/>
    <col min="7684" max="7684" width="10.21875" style="74" customWidth="1"/>
    <col min="7685" max="7685" width="12.109375" style="74" customWidth="1"/>
    <col min="7686" max="7686" width="10.88671875" style="74" customWidth="1"/>
    <col min="7687" max="7687" width="11" style="74" customWidth="1"/>
    <col min="7688" max="7688" width="11.44140625" style="74" customWidth="1"/>
    <col min="7689" max="7689" width="10.33203125" style="74" customWidth="1"/>
    <col min="7690" max="7690" width="11.33203125" style="74" customWidth="1"/>
    <col min="7691" max="7691" width="5.109375" style="74" customWidth="1"/>
    <col min="7692" max="7692" width="9.109375" style="74" customWidth="1"/>
    <col min="7693" max="7693" width="7.44140625" style="74" customWidth="1"/>
    <col min="7694" max="7694" width="7.109375" style="74" customWidth="1"/>
    <col min="7695" max="7695" width="8.6640625" style="74" customWidth="1"/>
    <col min="7696" max="7697" width="11.109375" style="74" customWidth="1"/>
    <col min="7698" max="7698" width="10" style="74" bestFit="1" customWidth="1"/>
    <col min="7699" max="7935" width="8.88671875" style="74"/>
    <col min="7936" max="7936" width="4.5546875" style="74" customWidth="1"/>
    <col min="7937" max="7937" width="9.109375" style="74" customWidth="1"/>
    <col min="7938" max="7938" width="11.5546875" style="74" customWidth="1"/>
    <col min="7939" max="7939" width="11.109375" style="74" customWidth="1"/>
    <col min="7940" max="7940" width="10.21875" style="74" customWidth="1"/>
    <col min="7941" max="7941" width="12.109375" style="74" customWidth="1"/>
    <col min="7942" max="7942" width="10.88671875" style="74" customWidth="1"/>
    <col min="7943" max="7943" width="11" style="74" customWidth="1"/>
    <col min="7944" max="7944" width="11.44140625" style="74" customWidth="1"/>
    <col min="7945" max="7945" width="10.33203125" style="74" customWidth="1"/>
    <col min="7946" max="7946" width="11.33203125" style="74" customWidth="1"/>
    <col min="7947" max="7947" width="5.109375" style="74" customWidth="1"/>
    <col min="7948" max="7948" width="9.109375" style="74" customWidth="1"/>
    <col min="7949" max="7949" width="7.44140625" style="74" customWidth="1"/>
    <col min="7950" max="7950" width="7.109375" style="74" customWidth="1"/>
    <col min="7951" max="7951" width="8.6640625" style="74" customWidth="1"/>
    <col min="7952" max="7953" width="11.109375" style="74" customWidth="1"/>
    <col min="7954" max="7954" width="10" style="74" bestFit="1" customWidth="1"/>
    <col min="7955" max="8191" width="8.88671875" style="74"/>
    <col min="8192" max="8192" width="4.5546875" style="74" customWidth="1"/>
    <col min="8193" max="8193" width="9.109375" style="74" customWidth="1"/>
    <col min="8194" max="8194" width="11.5546875" style="74" customWidth="1"/>
    <col min="8195" max="8195" width="11.109375" style="74" customWidth="1"/>
    <col min="8196" max="8196" width="10.21875" style="74" customWidth="1"/>
    <col min="8197" max="8197" width="12.109375" style="74" customWidth="1"/>
    <col min="8198" max="8198" width="10.88671875" style="74" customWidth="1"/>
    <col min="8199" max="8199" width="11" style="74" customWidth="1"/>
    <col min="8200" max="8200" width="11.44140625" style="74" customWidth="1"/>
    <col min="8201" max="8201" width="10.33203125" style="74" customWidth="1"/>
    <col min="8202" max="8202" width="11.33203125" style="74" customWidth="1"/>
    <col min="8203" max="8203" width="5.109375" style="74" customWidth="1"/>
    <col min="8204" max="8204" width="9.109375" style="74" customWidth="1"/>
    <col min="8205" max="8205" width="7.44140625" style="74" customWidth="1"/>
    <col min="8206" max="8206" width="7.109375" style="74" customWidth="1"/>
    <col min="8207" max="8207" width="8.6640625" style="74" customWidth="1"/>
    <col min="8208" max="8209" width="11.109375" style="74" customWidth="1"/>
    <col min="8210" max="8210" width="10" style="74" bestFit="1" customWidth="1"/>
    <col min="8211" max="8447" width="8.88671875" style="74"/>
    <col min="8448" max="8448" width="4.5546875" style="74" customWidth="1"/>
    <col min="8449" max="8449" width="9.109375" style="74" customWidth="1"/>
    <col min="8450" max="8450" width="11.5546875" style="74" customWidth="1"/>
    <col min="8451" max="8451" width="11.109375" style="74" customWidth="1"/>
    <col min="8452" max="8452" width="10.21875" style="74" customWidth="1"/>
    <col min="8453" max="8453" width="12.109375" style="74" customWidth="1"/>
    <col min="8454" max="8454" width="10.88671875" style="74" customWidth="1"/>
    <col min="8455" max="8455" width="11" style="74" customWidth="1"/>
    <col min="8456" max="8456" width="11.44140625" style="74" customWidth="1"/>
    <col min="8457" max="8457" width="10.33203125" style="74" customWidth="1"/>
    <col min="8458" max="8458" width="11.33203125" style="74" customWidth="1"/>
    <col min="8459" max="8459" width="5.109375" style="74" customWidth="1"/>
    <col min="8460" max="8460" width="9.109375" style="74" customWidth="1"/>
    <col min="8461" max="8461" width="7.44140625" style="74" customWidth="1"/>
    <col min="8462" max="8462" width="7.109375" style="74" customWidth="1"/>
    <col min="8463" max="8463" width="8.6640625" style="74" customWidth="1"/>
    <col min="8464" max="8465" width="11.109375" style="74" customWidth="1"/>
    <col min="8466" max="8466" width="10" style="74" bestFit="1" customWidth="1"/>
    <col min="8467" max="8703" width="8.88671875" style="74"/>
    <col min="8704" max="8704" width="4.5546875" style="74" customWidth="1"/>
    <col min="8705" max="8705" width="9.109375" style="74" customWidth="1"/>
    <col min="8706" max="8706" width="11.5546875" style="74" customWidth="1"/>
    <col min="8707" max="8707" width="11.109375" style="74" customWidth="1"/>
    <col min="8708" max="8708" width="10.21875" style="74" customWidth="1"/>
    <col min="8709" max="8709" width="12.109375" style="74" customWidth="1"/>
    <col min="8710" max="8710" width="10.88671875" style="74" customWidth="1"/>
    <col min="8711" max="8711" width="11" style="74" customWidth="1"/>
    <col min="8712" max="8712" width="11.44140625" style="74" customWidth="1"/>
    <col min="8713" max="8713" width="10.33203125" style="74" customWidth="1"/>
    <col min="8714" max="8714" width="11.33203125" style="74" customWidth="1"/>
    <col min="8715" max="8715" width="5.109375" style="74" customWidth="1"/>
    <col min="8716" max="8716" width="9.109375" style="74" customWidth="1"/>
    <col min="8717" max="8717" width="7.44140625" style="74" customWidth="1"/>
    <col min="8718" max="8718" width="7.109375" style="74" customWidth="1"/>
    <col min="8719" max="8719" width="8.6640625" style="74" customWidth="1"/>
    <col min="8720" max="8721" width="11.109375" style="74" customWidth="1"/>
    <col min="8722" max="8722" width="10" style="74" bestFit="1" customWidth="1"/>
    <col min="8723" max="8959" width="8.88671875" style="74"/>
    <col min="8960" max="8960" width="4.5546875" style="74" customWidth="1"/>
    <col min="8961" max="8961" width="9.109375" style="74" customWidth="1"/>
    <col min="8962" max="8962" width="11.5546875" style="74" customWidth="1"/>
    <col min="8963" max="8963" width="11.109375" style="74" customWidth="1"/>
    <col min="8964" max="8964" width="10.21875" style="74" customWidth="1"/>
    <col min="8965" max="8965" width="12.109375" style="74" customWidth="1"/>
    <col min="8966" max="8966" width="10.88671875" style="74" customWidth="1"/>
    <col min="8967" max="8967" width="11" style="74" customWidth="1"/>
    <col min="8968" max="8968" width="11.44140625" style="74" customWidth="1"/>
    <col min="8969" max="8969" width="10.33203125" style="74" customWidth="1"/>
    <col min="8970" max="8970" width="11.33203125" style="74" customWidth="1"/>
    <col min="8971" max="8971" width="5.109375" style="74" customWidth="1"/>
    <col min="8972" max="8972" width="9.109375" style="74" customWidth="1"/>
    <col min="8973" max="8973" width="7.44140625" style="74" customWidth="1"/>
    <col min="8974" max="8974" width="7.109375" style="74" customWidth="1"/>
    <col min="8975" max="8975" width="8.6640625" style="74" customWidth="1"/>
    <col min="8976" max="8977" width="11.109375" style="74" customWidth="1"/>
    <col min="8978" max="8978" width="10" style="74" bestFit="1" customWidth="1"/>
    <col min="8979" max="9215" width="8.88671875" style="74"/>
    <col min="9216" max="9216" width="4.5546875" style="74" customWidth="1"/>
    <col min="9217" max="9217" width="9.109375" style="74" customWidth="1"/>
    <col min="9218" max="9218" width="11.5546875" style="74" customWidth="1"/>
    <col min="9219" max="9219" width="11.109375" style="74" customWidth="1"/>
    <col min="9220" max="9220" width="10.21875" style="74" customWidth="1"/>
    <col min="9221" max="9221" width="12.109375" style="74" customWidth="1"/>
    <col min="9222" max="9222" width="10.88671875" style="74" customWidth="1"/>
    <col min="9223" max="9223" width="11" style="74" customWidth="1"/>
    <col min="9224" max="9224" width="11.44140625" style="74" customWidth="1"/>
    <col min="9225" max="9225" width="10.33203125" style="74" customWidth="1"/>
    <col min="9226" max="9226" width="11.33203125" style="74" customWidth="1"/>
    <col min="9227" max="9227" width="5.109375" style="74" customWidth="1"/>
    <col min="9228" max="9228" width="9.109375" style="74" customWidth="1"/>
    <col min="9229" max="9229" width="7.44140625" style="74" customWidth="1"/>
    <col min="9230" max="9230" width="7.109375" style="74" customWidth="1"/>
    <col min="9231" max="9231" width="8.6640625" style="74" customWidth="1"/>
    <col min="9232" max="9233" width="11.109375" style="74" customWidth="1"/>
    <col min="9234" max="9234" width="10" style="74" bestFit="1" customWidth="1"/>
    <col min="9235" max="9471" width="8.88671875" style="74"/>
    <col min="9472" max="9472" width="4.5546875" style="74" customWidth="1"/>
    <col min="9473" max="9473" width="9.109375" style="74" customWidth="1"/>
    <col min="9474" max="9474" width="11.5546875" style="74" customWidth="1"/>
    <col min="9475" max="9475" width="11.109375" style="74" customWidth="1"/>
    <col min="9476" max="9476" width="10.21875" style="74" customWidth="1"/>
    <col min="9477" max="9477" width="12.109375" style="74" customWidth="1"/>
    <col min="9478" max="9478" width="10.88671875" style="74" customWidth="1"/>
    <col min="9479" max="9479" width="11" style="74" customWidth="1"/>
    <col min="9480" max="9480" width="11.44140625" style="74" customWidth="1"/>
    <col min="9481" max="9481" width="10.33203125" style="74" customWidth="1"/>
    <col min="9482" max="9482" width="11.33203125" style="74" customWidth="1"/>
    <col min="9483" max="9483" width="5.109375" style="74" customWidth="1"/>
    <col min="9484" max="9484" width="9.109375" style="74" customWidth="1"/>
    <col min="9485" max="9485" width="7.44140625" style="74" customWidth="1"/>
    <col min="9486" max="9486" width="7.109375" style="74" customWidth="1"/>
    <col min="9487" max="9487" width="8.6640625" style="74" customWidth="1"/>
    <col min="9488" max="9489" width="11.109375" style="74" customWidth="1"/>
    <col min="9490" max="9490" width="10" style="74" bestFit="1" customWidth="1"/>
    <col min="9491" max="9727" width="8.88671875" style="74"/>
    <col min="9728" max="9728" width="4.5546875" style="74" customWidth="1"/>
    <col min="9729" max="9729" width="9.109375" style="74" customWidth="1"/>
    <col min="9730" max="9730" width="11.5546875" style="74" customWidth="1"/>
    <col min="9731" max="9731" width="11.109375" style="74" customWidth="1"/>
    <col min="9732" max="9732" width="10.21875" style="74" customWidth="1"/>
    <col min="9733" max="9733" width="12.109375" style="74" customWidth="1"/>
    <col min="9734" max="9734" width="10.88671875" style="74" customWidth="1"/>
    <col min="9735" max="9735" width="11" style="74" customWidth="1"/>
    <col min="9736" max="9736" width="11.44140625" style="74" customWidth="1"/>
    <col min="9737" max="9737" width="10.33203125" style="74" customWidth="1"/>
    <col min="9738" max="9738" width="11.33203125" style="74" customWidth="1"/>
    <col min="9739" max="9739" width="5.109375" style="74" customWidth="1"/>
    <col min="9740" max="9740" width="9.109375" style="74" customWidth="1"/>
    <col min="9741" max="9741" width="7.44140625" style="74" customWidth="1"/>
    <col min="9742" max="9742" width="7.109375" style="74" customWidth="1"/>
    <col min="9743" max="9743" width="8.6640625" style="74" customWidth="1"/>
    <col min="9744" max="9745" width="11.109375" style="74" customWidth="1"/>
    <col min="9746" max="9746" width="10" style="74" bestFit="1" customWidth="1"/>
    <col min="9747" max="9983" width="8.88671875" style="74"/>
    <col min="9984" max="9984" width="4.5546875" style="74" customWidth="1"/>
    <col min="9985" max="9985" width="9.109375" style="74" customWidth="1"/>
    <col min="9986" max="9986" width="11.5546875" style="74" customWidth="1"/>
    <col min="9987" max="9987" width="11.109375" style="74" customWidth="1"/>
    <col min="9988" max="9988" width="10.21875" style="74" customWidth="1"/>
    <col min="9989" max="9989" width="12.109375" style="74" customWidth="1"/>
    <col min="9990" max="9990" width="10.88671875" style="74" customWidth="1"/>
    <col min="9991" max="9991" width="11" style="74" customWidth="1"/>
    <col min="9992" max="9992" width="11.44140625" style="74" customWidth="1"/>
    <col min="9993" max="9993" width="10.33203125" style="74" customWidth="1"/>
    <col min="9994" max="9994" width="11.33203125" style="74" customWidth="1"/>
    <col min="9995" max="9995" width="5.109375" style="74" customWidth="1"/>
    <col min="9996" max="9996" width="9.109375" style="74" customWidth="1"/>
    <col min="9997" max="9997" width="7.44140625" style="74" customWidth="1"/>
    <col min="9998" max="9998" width="7.109375" style="74" customWidth="1"/>
    <col min="9999" max="9999" width="8.6640625" style="74" customWidth="1"/>
    <col min="10000" max="10001" width="11.109375" style="74" customWidth="1"/>
    <col min="10002" max="10002" width="10" style="74" bestFit="1" customWidth="1"/>
    <col min="10003" max="10239" width="8.88671875" style="74"/>
    <col min="10240" max="10240" width="4.5546875" style="74" customWidth="1"/>
    <col min="10241" max="10241" width="9.109375" style="74" customWidth="1"/>
    <col min="10242" max="10242" width="11.5546875" style="74" customWidth="1"/>
    <col min="10243" max="10243" width="11.109375" style="74" customWidth="1"/>
    <col min="10244" max="10244" width="10.21875" style="74" customWidth="1"/>
    <col min="10245" max="10245" width="12.109375" style="74" customWidth="1"/>
    <col min="10246" max="10246" width="10.88671875" style="74" customWidth="1"/>
    <col min="10247" max="10247" width="11" style="74" customWidth="1"/>
    <col min="10248" max="10248" width="11.44140625" style="74" customWidth="1"/>
    <col min="10249" max="10249" width="10.33203125" style="74" customWidth="1"/>
    <col min="10250" max="10250" width="11.33203125" style="74" customWidth="1"/>
    <col min="10251" max="10251" width="5.109375" style="74" customWidth="1"/>
    <col min="10252" max="10252" width="9.109375" style="74" customWidth="1"/>
    <col min="10253" max="10253" width="7.44140625" style="74" customWidth="1"/>
    <col min="10254" max="10254" width="7.109375" style="74" customWidth="1"/>
    <col min="10255" max="10255" width="8.6640625" style="74" customWidth="1"/>
    <col min="10256" max="10257" width="11.109375" style="74" customWidth="1"/>
    <col min="10258" max="10258" width="10" style="74" bestFit="1" customWidth="1"/>
    <col min="10259" max="10495" width="8.88671875" style="74"/>
    <col min="10496" max="10496" width="4.5546875" style="74" customWidth="1"/>
    <col min="10497" max="10497" width="9.109375" style="74" customWidth="1"/>
    <col min="10498" max="10498" width="11.5546875" style="74" customWidth="1"/>
    <col min="10499" max="10499" width="11.109375" style="74" customWidth="1"/>
    <col min="10500" max="10500" width="10.21875" style="74" customWidth="1"/>
    <col min="10501" max="10501" width="12.109375" style="74" customWidth="1"/>
    <col min="10502" max="10502" width="10.88671875" style="74" customWidth="1"/>
    <col min="10503" max="10503" width="11" style="74" customWidth="1"/>
    <col min="10504" max="10504" width="11.44140625" style="74" customWidth="1"/>
    <col min="10505" max="10505" width="10.33203125" style="74" customWidth="1"/>
    <col min="10506" max="10506" width="11.33203125" style="74" customWidth="1"/>
    <col min="10507" max="10507" width="5.109375" style="74" customWidth="1"/>
    <col min="10508" max="10508" width="9.109375" style="74" customWidth="1"/>
    <col min="10509" max="10509" width="7.44140625" style="74" customWidth="1"/>
    <col min="10510" max="10510" width="7.109375" style="74" customWidth="1"/>
    <col min="10511" max="10511" width="8.6640625" style="74" customWidth="1"/>
    <col min="10512" max="10513" width="11.109375" style="74" customWidth="1"/>
    <col min="10514" max="10514" width="10" style="74" bestFit="1" customWidth="1"/>
    <col min="10515" max="10751" width="8.88671875" style="74"/>
    <col min="10752" max="10752" width="4.5546875" style="74" customWidth="1"/>
    <col min="10753" max="10753" width="9.109375" style="74" customWidth="1"/>
    <col min="10754" max="10754" width="11.5546875" style="74" customWidth="1"/>
    <col min="10755" max="10755" width="11.109375" style="74" customWidth="1"/>
    <col min="10756" max="10756" width="10.21875" style="74" customWidth="1"/>
    <col min="10757" max="10757" width="12.109375" style="74" customWidth="1"/>
    <col min="10758" max="10758" width="10.88671875" style="74" customWidth="1"/>
    <col min="10759" max="10759" width="11" style="74" customWidth="1"/>
    <col min="10760" max="10760" width="11.44140625" style="74" customWidth="1"/>
    <col min="10761" max="10761" width="10.33203125" style="74" customWidth="1"/>
    <col min="10762" max="10762" width="11.33203125" style="74" customWidth="1"/>
    <col min="10763" max="10763" width="5.109375" style="74" customWidth="1"/>
    <col min="10764" max="10764" width="9.109375" style="74" customWidth="1"/>
    <col min="10765" max="10765" width="7.44140625" style="74" customWidth="1"/>
    <col min="10766" max="10766" width="7.109375" style="74" customWidth="1"/>
    <col min="10767" max="10767" width="8.6640625" style="74" customWidth="1"/>
    <col min="10768" max="10769" width="11.109375" style="74" customWidth="1"/>
    <col min="10770" max="10770" width="10" style="74" bestFit="1" customWidth="1"/>
    <col min="10771" max="11007" width="8.88671875" style="74"/>
    <col min="11008" max="11008" width="4.5546875" style="74" customWidth="1"/>
    <col min="11009" max="11009" width="9.109375" style="74" customWidth="1"/>
    <col min="11010" max="11010" width="11.5546875" style="74" customWidth="1"/>
    <col min="11011" max="11011" width="11.109375" style="74" customWidth="1"/>
    <col min="11012" max="11012" width="10.21875" style="74" customWidth="1"/>
    <col min="11013" max="11013" width="12.109375" style="74" customWidth="1"/>
    <col min="11014" max="11014" width="10.88671875" style="74" customWidth="1"/>
    <col min="11015" max="11015" width="11" style="74" customWidth="1"/>
    <col min="11016" max="11016" width="11.44140625" style="74" customWidth="1"/>
    <col min="11017" max="11017" width="10.33203125" style="74" customWidth="1"/>
    <col min="11018" max="11018" width="11.33203125" style="74" customWidth="1"/>
    <col min="11019" max="11019" width="5.109375" style="74" customWidth="1"/>
    <col min="11020" max="11020" width="9.109375" style="74" customWidth="1"/>
    <col min="11021" max="11021" width="7.44140625" style="74" customWidth="1"/>
    <col min="11022" max="11022" width="7.109375" style="74" customWidth="1"/>
    <col min="11023" max="11023" width="8.6640625" style="74" customWidth="1"/>
    <col min="11024" max="11025" width="11.109375" style="74" customWidth="1"/>
    <col min="11026" max="11026" width="10" style="74" bestFit="1" customWidth="1"/>
    <col min="11027" max="11263" width="8.88671875" style="74"/>
    <col min="11264" max="11264" width="4.5546875" style="74" customWidth="1"/>
    <col min="11265" max="11265" width="9.109375" style="74" customWidth="1"/>
    <col min="11266" max="11266" width="11.5546875" style="74" customWidth="1"/>
    <col min="11267" max="11267" width="11.109375" style="74" customWidth="1"/>
    <col min="11268" max="11268" width="10.21875" style="74" customWidth="1"/>
    <col min="11269" max="11269" width="12.109375" style="74" customWidth="1"/>
    <col min="11270" max="11270" width="10.88671875" style="74" customWidth="1"/>
    <col min="11271" max="11271" width="11" style="74" customWidth="1"/>
    <col min="11272" max="11272" width="11.44140625" style="74" customWidth="1"/>
    <col min="11273" max="11273" width="10.33203125" style="74" customWidth="1"/>
    <col min="11274" max="11274" width="11.33203125" style="74" customWidth="1"/>
    <col min="11275" max="11275" width="5.109375" style="74" customWidth="1"/>
    <col min="11276" max="11276" width="9.109375" style="74" customWidth="1"/>
    <col min="11277" max="11277" width="7.44140625" style="74" customWidth="1"/>
    <col min="11278" max="11278" width="7.109375" style="74" customWidth="1"/>
    <col min="11279" max="11279" width="8.6640625" style="74" customWidth="1"/>
    <col min="11280" max="11281" width="11.109375" style="74" customWidth="1"/>
    <col min="11282" max="11282" width="10" style="74" bestFit="1" customWidth="1"/>
    <col min="11283" max="11519" width="8.88671875" style="74"/>
    <col min="11520" max="11520" width="4.5546875" style="74" customWidth="1"/>
    <col min="11521" max="11521" width="9.109375" style="74" customWidth="1"/>
    <col min="11522" max="11522" width="11.5546875" style="74" customWidth="1"/>
    <col min="11523" max="11523" width="11.109375" style="74" customWidth="1"/>
    <col min="11524" max="11524" width="10.21875" style="74" customWidth="1"/>
    <col min="11525" max="11525" width="12.109375" style="74" customWidth="1"/>
    <col min="11526" max="11526" width="10.88671875" style="74" customWidth="1"/>
    <col min="11527" max="11527" width="11" style="74" customWidth="1"/>
    <col min="11528" max="11528" width="11.44140625" style="74" customWidth="1"/>
    <col min="11529" max="11529" width="10.33203125" style="74" customWidth="1"/>
    <col min="11530" max="11530" width="11.33203125" style="74" customWidth="1"/>
    <col min="11531" max="11531" width="5.109375" style="74" customWidth="1"/>
    <col min="11532" max="11532" width="9.109375" style="74" customWidth="1"/>
    <col min="11533" max="11533" width="7.44140625" style="74" customWidth="1"/>
    <col min="11534" max="11534" width="7.109375" style="74" customWidth="1"/>
    <col min="11535" max="11535" width="8.6640625" style="74" customWidth="1"/>
    <col min="11536" max="11537" width="11.109375" style="74" customWidth="1"/>
    <col min="11538" max="11538" width="10" style="74" bestFit="1" customWidth="1"/>
    <col min="11539" max="11775" width="8.88671875" style="74"/>
    <col min="11776" max="11776" width="4.5546875" style="74" customWidth="1"/>
    <col min="11777" max="11777" width="9.109375" style="74" customWidth="1"/>
    <col min="11778" max="11778" width="11.5546875" style="74" customWidth="1"/>
    <col min="11779" max="11779" width="11.109375" style="74" customWidth="1"/>
    <col min="11780" max="11780" width="10.21875" style="74" customWidth="1"/>
    <col min="11781" max="11781" width="12.109375" style="74" customWidth="1"/>
    <col min="11782" max="11782" width="10.88671875" style="74" customWidth="1"/>
    <col min="11783" max="11783" width="11" style="74" customWidth="1"/>
    <col min="11784" max="11784" width="11.44140625" style="74" customWidth="1"/>
    <col min="11785" max="11785" width="10.33203125" style="74" customWidth="1"/>
    <col min="11786" max="11786" width="11.33203125" style="74" customWidth="1"/>
    <col min="11787" max="11787" width="5.109375" style="74" customWidth="1"/>
    <col min="11788" max="11788" width="9.109375" style="74" customWidth="1"/>
    <col min="11789" max="11789" width="7.44140625" style="74" customWidth="1"/>
    <col min="11790" max="11790" width="7.109375" style="74" customWidth="1"/>
    <col min="11791" max="11791" width="8.6640625" style="74" customWidth="1"/>
    <col min="11792" max="11793" width="11.109375" style="74" customWidth="1"/>
    <col min="11794" max="11794" width="10" style="74" bestFit="1" customWidth="1"/>
    <col min="11795" max="12031" width="8.88671875" style="74"/>
    <col min="12032" max="12032" width="4.5546875" style="74" customWidth="1"/>
    <col min="12033" max="12033" width="9.109375" style="74" customWidth="1"/>
    <col min="12034" max="12034" width="11.5546875" style="74" customWidth="1"/>
    <col min="12035" max="12035" width="11.109375" style="74" customWidth="1"/>
    <col min="12036" max="12036" width="10.21875" style="74" customWidth="1"/>
    <col min="12037" max="12037" width="12.109375" style="74" customWidth="1"/>
    <col min="12038" max="12038" width="10.88671875" style="74" customWidth="1"/>
    <col min="12039" max="12039" width="11" style="74" customWidth="1"/>
    <col min="12040" max="12040" width="11.44140625" style="74" customWidth="1"/>
    <col min="12041" max="12041" width="10.33203125" style="74" customWidth="1"/>
    <col min="12042" max="12042" width="11.33203125" style="74" customWidth="1"/>
    <col min="12043" max="12043" width="5.109375" style="74" customWidth="1"/>
    <col min="12044" max="12044" width="9.109375" style="74" customWidth="1"/>
    <col min="12045" max="12045" width="7.44140625" style="74" customWidth="1"/>
    <col min="12046" max="12046" width="7.109375" style="74" customWidth="1"/>
    <col min="12047" max="12047" width="8.6640625" style="74" customWidth="1"/>
    <col min="12048" max="12049" width="11.109375" style="74" customWidth="1"/>
    <col min="12050" max="12050" width="10" style="74" bestFit="1" customWidth="1"/>
    <col min="12051" max="12287" width="8.88671875" style="74"/>
    <col min="12288" max="12288" width="4.5546875" style="74" customWidth="1"/>
    <col min="12289" max="12289" width="9.109375" style="74" customWidth="1"/>
    <col min="12290" max="12290" width="11.5546875" style="74" customWidth="1"/>
    <col min="12291" max="12291" width="11.109375" style="74" customWidth="1"/>
    <col min="12292" max="12292" width="10.21875" style="74" customWidth="1"/>
    <col min="12293" max="12293" width="12.109375" style="74" customWidth="1"/>
    <col min="12294" max="12294" width="10.88671875" style="74" customWidth="1"/>
    <col min="12295" max="12295" width="11" style="74" customWidth="1"/>
    <col min="12296" max="12296" width="11.44140625" style="74" customWidth="1"/>
    <col min="12297" max="12297" width="10.33203125" style="74" customWidth="1"/>
    <col min="12298" max="12298" width="11.33203125" style="74" customWidth="1"/>
    <col min="12299" max="12299" width="5.109375" style="74" customWidth="1"/>
    <col min="12300" max="12300" width="9.109375" style="74" customWidth="1"/>
    <col min="12301" max="12301" width="7.44140625" style="74" customWidth="1"/>
    <col min="12302" max="12302" width="7.109375" style="74" customWidth="1"/>
    <col min="12303" max="12303" width="8.6640625" style="74" customWidth="1"/>
    <col min="12304" max="12305" width="11.109375" style="74" customWidth="1"/>
    <col min="12306" max="12306" width="10" style="74" bestFit="1" customWidth="1"/>
    <col min="12307" max="12543" width="8.88671875" style="74"/>
    <col min="12544" max="12544" width="4.5546875" style="74" customWidth="1"/>
    <col min="12545" max="12545" width="9.109375" style="74" customWidth="1"/>
    <col min="12546" max="12546" width="11.5546875" style="74" customWidth="1"/>
    <col min="12547" max="12547" width="11.109375" style="74" customWidth="1"/>
    <col min="12548" max="12548" width="10.21875" style="74" customWidth="1"/>
    <col min="12549" max="12549" width="12.109375" style="74" customWidth="1"/>
    <col min="12550" max="12550" width="10.88671875" style="74" customWidth="1"/>
    <col min="12551" max="12551" width="11" style="74" customWidth="1"/>
    <col min="12552" max="12552" width="11.44140625" style="74" customWidth="1"/>
    <col min="12553" max="12553" width="10.33203125" style="74" customWidth="1"/>
    <col min="12554" max="12554" width="11.33203125" style="74" customWidth="1"/>
    <col min="12555" max="12555" width="5.109375" style="74" customWidth="1"/>
    <col min="12556" max="12556" width="9.109375" style="74" customWidth="1"/>
    <col min="12557" max="12557" width="7.44140625" style="74" customWidth="1"/>
    <col min="12558" max="12558" width="7.109375" style="74" customWidth="1"/>
    <col min="12559" max="12559" width="8.6640625" style="74" customWidth="1"/>
    <col min="12560" max="12561" width="11.109375" style="74" customWidth="1"/>
    <col min="12562" max="12562" width="10" style="74" bestFit="1" customWidth="1"/>
    <col min="12563" max="12799" width="8.88671875" style="74"/>
    <col min="12800" max="12800" width="4.5546875" style="74" customWidth="1"/>
    <col min="12801" max="12801" width="9.109375" style="74" customWidth="1"/>
    <col min="12802" max="12802" width="11.5546875" style="74" customWidth="1"/>
    <col min="12803" max="12803" width="11.109375" style="74" customWidth="1"/>
    <col min="12804" max="12804" width="10.21875" style="74" customWidth="1"/>
    <col min="12805" max="12805" width="12.109375" style="74" customWidth="1"/>
    <col min="12806" max="12806" width="10.88671875" style="74" customWidth="1"/>
    <col min="12807" max="12807" width="11" style="74" customWidth="1"/>
    <col min="12808" max="12808" width="11.44140625" style="74" customWidth="1"/>
    <col min="12809" max="12809" width="10.33203125" style="74" customWidth="1"/>
    <col min="12810" max="12810" width="11.33203125" style="74" customWidth="1"/>
    <col min="12811" max="12811" width="5.109375" style="74" customWidth="1"/>
    <col min="12812" max="12812" width="9.109375" style="74" customWidth="1"/>
    <col min="12813" max="12813" width="7.44140625" style="74" customWidth="1"/>
    <col min="12814" max="12814" width="7.109375" style="74" customWidth="1"/>
    <col min="12815" max="12815" width="8.6640625" style="74" customWidth="1"/>
    <col min="12816" max="12817" width="11.109375" style="74" customWidth="1"/>
    <col min="12818" max="12818" width="10" style="74" bestFit="1" customWidth="1"/>
    <col min="12819" max="13055" width="8.88671875" style="74"/>
    <col min="13056" max="13056" width="4.5546875" style="74" customWidth="1"/>
    <col min="13057" max="13057" width="9.109375" style="74" customWidth="1"/>
    <col min="13058" max="13058" width="11.5546875" style="74" customWidth="1"/>
    <col min="13059" max="13059" width="11.109375" style="74" customWidth="1"/>
    <col min="13060" max="13060" width="10.21875" style="74" customWidth="1"/>
    <col min="13061" max="13061" width="12.109375" style="74" customWidth="1"/>
    <col min="13062" max="13062" width="10.88671875" style="74" customWidth="1"/>
    <col min="13063" max="13063" width="11" style="74" customWidth="1"/>
    <col min="13064" max="13064" width="11.44140625" style="74" customWidth="1"/>
    <col min="13065" max="13065" width="10.33203125" style="74" customWidth="1"/>
    <col min="13066" max="13066" width="11.33203125" style="74" customWidth="1"/>
    <col min="13067" max="13067" width="5.109375" style="74" customWidth="1"/>
    <col min="13068" max="13068" width="9.109375" style="74" customWidth="1"/>
    <col min="13069" max="13069" width="7.44140625" style="74" customWidth="1"/>
    <col min="13070" max="13070" width="7.109375" style="74" customWidth="1"/>
    <col min="13071" max="13071" width="8.6640625" style="74" customWidth="1"/>
    <col min="13072" max="13073" width="11.109375" style="74" customWidth="1"/>
    <col min="13074" max="13074" width="10" style="74" bestFit="1" customWidth="1"/>
    <col min="13075" max="13311" width="8.88671875" style="74"/>
    <col min="13312" max="13312" width="4.5546875" style="74" customWidth="1"/>
    <col min="13313" max="13313" width="9.109375" style="74" customWidth="1"/>
    <col min="13314" max="13314" width="11.5546875" style="74" customWidth="1"/>
    <col min="13315" max="13315" width="11.109375" style="74" customWidth="1"/>
    <col min="13316" max="13316" width="10.21875" style="74" customWidth="1"/>
    <col min="13317" max="13317" width="12.109375" style="74" customWidth="1"/>
    <col min="13318" max="13318" width="10.88671875" style="74" customWidth="1"/>
    <col min="13319" max="13319" width="11" style="74" customWidth="1"/>
    <col min="13320" max="13320" width="11.44140625" style="74" customWidth="1"/>
    <col min="13321" max="13321" width="10.33203125" style="74" customWidth="1"/>
    <col min="13322" max="13322" width="11.33203125" style="74" customWidth="1"/>
    <col min="13323" max="13323" width="5.109375" style="74" customWidth="1"/>
    <col min="13324" max="13324" width="9.109375" style="74" customWidth="1"/>
    <col min="13325" max="13325" width="7.44140625" style="74" customWidth="1"/>
    <col min="13326" max="13326" width="7.109375" style="74" customWidth="1"/>
    <col min="13327" max="13327" width="8.6640625" style="74" customWidth="1"/>
    <col min="13328" max="13329" width="11.109375" style="74" customWidth="1"/>
    <col min="13330" max="13330" width="10" style="74" bestFit="1" customWidth="1"/>
    <col min="13331" max="13567" width="8.88671875" style="74"/>
    <col min="13568" max="13568" width="4.5546875" style="74" customWidth="1"/>
    <col min="13569" max="13569" width="9.109375" style="74" customWidth="1"/>
    <col min="13570" max="13570" width="11.5546875" style="74" customWidth="1"/>
    <col min="13571" max="13571" width="11.109375" style="74" customWidth="1"/>
    <col min="13572" max="13572" width="10.21875" style="74" customWidth="1"/>
    <col min="13573" max="13573" width="12.109375" style="74" customWidth="1"/>
    <col min="13574" max="13574" width="10.88671875" style="74" customWidth="1"/>
    <col min="13575" max="13575" width="11" style="74" customWidth="1"/>
    <col min="13576" max="13576" width="11.44140625" style="74" customWidth="1"/>
    <col min="13577" max="13577" width="10.33203125" style="74" customWidth="1"/>
    <col min="13578" max="13578" width="11.33203125" style="74" customWidth="1"/>
    <col min="13579" max="13579" width="5.109375" style="74" customWidth="1"/>
    <col min="13580" max="13580" width="9.109375" style="74" customWidth="1"/>
    <col min="13581" max="13581" width="7.44140625" style="74" customWidth="1"/>
    <col min="13582" max="13582" width="7.109375" style="74" customWidth="1"/>
    <col min="13583" max="13583" width="8.6640625" style="74" customWidth="1"/>
    <col min="13584" max="13585" width="11.109375" style="74" customWidth="1"/>
    <col min="13586" max="13586" width="10" style="74" bestFit="1" customWidth="1"/>
    <col min="13587" max="13823" width="8.88671875" style="74"/>
    <col min="13824" max="13824" width="4.5546875" style="74" customWidth="1"/>
    <col min="13825" max="13825" width="9.109375" style="74" customWidth="1"/>
    <col min="13826" max="13826" width="11.5546875" style="74" customWidth="1"/>
    <col min="13827" max="13827" width="11.109375" style="74" customWidth="1"/>
    <col min="13828" max="13828" width="10.21875" style="74" customWidth="1"/>
    <col min="13829" max="13829" width="12.109375" style="74" customWidth="1"/>
    <col min="13830" max="13830" width="10.88671875" style="74" customWidth="1"/>
    <col min="13831" max="13831" width="11" style="74" customWidth="1"/>
    <col min="13832" max="13832" width="11.44140625" style="74" customWidth="1"/>
    <col min="13833" max="13833" width="10.33203125" style="74" customWidth="1"/>
    <col min="13834" max="13834" width="11.33203125" style="74" customWidth="1"/>
    <col min="13835" max="13835" width="5.109375" style="74" customWidth="1"/>
    <col min="13836" max="13836" width="9.109375" style="74" customWidth="1"/>
    <col min="13837" max="13837" width="7.44140625" style="74" customWidth="1"/>
    <col min="13838" max="13838" width="7.109375" style="74" customWidth="1"/>
    <col min="13839" max="13839" width="8.6640625" style="74" customWidth="1"/>
    <col min="13840" max="13841" width="11.109375" style="74" customWidth="1"/>
    <col min="13842" max="13842" width="10" style="74" bestFit="1" customWidth="1"/>
    <col min="13843" max="14079" width="8.88671875" style="74"/>
    <col min="14080" max="14080" width="4.5546875" style="74" customWidth="1"/>
    <col min="14081" max="14081" width="9.109375" style="74" customWidth="1"/>
    <col min="14082" max="14082" width="11.5546875" style="74" customWidth="1"/>
    <col min="14083" max="14083" width="11.109375" style="74" customWidth="1"/>
    <col min="14084" max="14084" width="10.21875" style="74" customWidth="1"/>
    <col min="14085" max="14085" width="12.109375" style="74" customWidth="1"/>
    <col min="14086" max="14086" width="10.88671875" style="74" customWidth="1"/>
    <col min="14087" max="14087" width="11" style="74" customWidth="1"/>
    <col min="14088" max="14088" width="11.44140625" style="74" customWidth="1"/>
    <col min="14089" max="14089" width="10.33203125" style="74" customWidth="1"/>
    <col min="14090" max="14090" width="11.33203125" style="74" customWidth="1"/>
    <col min="14091" max="14091" width="5.109375" style="74" customWidth="1"/>
    <col min="14092" max="14092" width="9.109375" style="74" customWidth="1"/>
    <col min="14093" max="14093" width="7.44140625" style="74" customWidth="1"/>
    <col min="14094" max="14094" width="7.109375" style="74" customWidth="1"/>
    <col min="14095" max="14095" width="8.6640625" style="74" customWidth="1"/>
    <col min="14096" max="14097" width="11.109375" style="74" customWidth="1"/>
    <col min="14098" max="14098" width="10" style="74" bestFit="1" customWidth="1"/>
    <col min="14099" max="14335" width="8.88671875" style="74"/>
    <col min="14336" max="14336" width="4.5546875" style="74" customWidth="1"/>
    <col min="14337" max="14337" width="9.109375" style="74" customWidth="1"/>
    <col min="14338" max="14338" width="11.5546875" style="74" customWidth="1"/>
    <col min="14339" max="14339" width="11.109375" style="74" customWidth="1"/>
    <col min="14340" max="14340" width="10.21875" style="74" customWidth="1"/>
    <col min="14341" max="14341" width="12.109375" style="74" customWidth="1"/>
    <col min="14342" max="14342" width="10.88671875" style="74" customWidth="1"/>
    <col min="14343" max="14343" width="11" style="74" customWidth="1"/>
    <col min="14344" max="14344" width="11.44140625" style="74" customWidth="1"/>
    <col min="14345" max="14345" width="10.33203125" style="74" customWidth="1"/>
    <col min="14346" max="14346" width="11.33203125" style="74" customWidth="1"/>
    <col min="14347" max="14347" width="5.109375" style="74" customWidth="1"/>
    <col min="14348" max="14348" width="9.109375" style="74" customWidth="1"/>
    <col min="14349" max="14349" width="7.44140625" style="74" customWidth="1"/>
    <col min="14350" max="14350" width="7.109375" style="74" customWidth="1"/>
    <col min="14351" max="14351" width="8.6640625" style="74" customWidth="1"/>
    <col min="14352" max="14353" width="11.109375" style="74" customWidth="1"/>
    <col min="14354" max="14354" width="10" style="74" bestFit="1" customWidth="1"/>
    <col min="14355" max="14591" width="8.88671875" style="74"/>
    <col min="14592" max="14592" width="4.5546875" style="74" customWidth="1"/>
    <col min="14593" max="14593" width="9.109375" style="74" customWidth="1"/>
    <col min="14594" max="14594" width="11.5546875" style="74" customWidth="1"/>
    <col min="14595" max="14595" width="11.109375" style="74" customWidth="1"/>
    <col min="14596" max="14596" width="10.21875" style="74" customWidth="1"/>
    <col min="14597" max="14597" width="12.109375" style="74" customWidth="1"/>
    <col min="14598" max="14598" width="10.88671875" style="74" customWidth="1"/>
    <col min="14599" max="14599" width="11" style="74" customWidth="1"/>
    <col min="14600" max="14600" width="11.44140625" style="74" customWidth="1"/>
    <col min="14601" max="14601" width="10.33203125" style="74" customWidth="1"/>
    <col min="14602" max="14602" width="11.33203125" style="74" customWidth="1"/>
    <col min="14603" max="14603" width="5.109375" style="74" customWidth="1"/>
    <col min="14604" max="14604" width="9.109375" style="74" customWidth="1"/>
    <col min="14605" max="14605" width="7.44140625" style="74" customWidth="1"/>
    <col min="14606" max="14606" width="7.109375" style="74" customWidth="1"/>
    <col min="14607" max="14607" width="8.6640625" style="74" customWidth="1"/>
    <col min="14608" max="14609" width="11.109375" style="74" customWidth="1"/>
    <col min="14610" max="14610" width="10" style="74" bestFit="1" customWidth="1"/>
    <col min="14611" max="14847" width="8.88671875" style="74"/>
    <col min="14848" max="14848" width="4.5546875" style="74" customWidth="1"/>
    <col min="14849" max="14849" width="9.109375" style="74" customWidth="1"/>
    <col min="14850" max="14850" width="11.5546875" style="74" customWidth="1"/>
    <col min="14851" max="14851" width="11.109375" style="74" customWidth="1"/>
    <col min="14852" max="14852" width="10.21875" style="74" customWidth="1"/>
    <col min="14853" max="14853" width="12.109375" style="74" customWidth="1"/>
    <col min="14854" max="14854" width="10.88671875" style="74" customWidth="1"/>
    <col min="14855" max="14855" width="11" style="74" customWidth="1"/>
    <col min="14856" max="14856" width="11.44140625" style="74" customWidth="1"/>
    <col min="14857" max="14857" width="10.33203125" style="74" customWidth="1"/>
    <col min="14858" max="14858" width="11.33203125" style="74" customWidth="1"/>
    <col min="14859" max="14859" width="5.109375" style="74" customWidth="1"/>
    <col min="14860" max="14860" width="9.109375" style="74" customWidth="1"/>
    <col min="14861" max="14861" width="7.44140625" style="74" customWidth="1"/>
    <col min="14862" max="14862" width="7.109375" style="74" customWidth="1"/>
    <col min="14863" max="14863" width="8.6640625" style="74" customWidth="1"/>
    <col min="14864" max="14865" width="11.109375" style="74" customWidth="1"/>
    <col min="14866" max="14866" width="10" style="74" bestFit="1" customWidth="1"/>
    <col min="14867" max="15103" width="8.88671875" style="74"/>
    <col min="15104" max="15104" width="4.5546875" style="74" customWidth="1"/>
    <col min="15105" max="15105" width="9.109375" style="74" customWidth="1"/>
    <col min="15106" max="15106" width="11.5546875" style="74" customWidth="1"/>
    <col min="15107" max="15107" width="11.109375" style="74" customWidth="1"/>
    <col min="15108" max="15108" width="10.21875" style="74" customWidth="1"/>
    <col min="15109" max="15109" width="12.109375" style="74" customWidth="1"/>
    <col min="15110" max="15110" width="10.88671875" style="74" customWidth="1"/>
    <col min="15111" max="15111" width="11" style="74" customWidth="1"/>
    <col min="15112" max="15112" width="11.44140625" style="74" customWidth="1"/>
    <col min="15113" max="15113" width="10.33203125" style="74" customWidth="1"/>
    <col min="15114" max="15114" width="11.33203125" style="74" customWidth="1"/>
    <col min="15115" max="15115" width="5.109375" style="74" customWidth="1"/>
    <col min="15116" max="15116" width="9.109375" style="74" customWidth="1"/>
    <col min="15117" max="15117" width="7.44140625" style="74" customWidth="1"/>
    <col min="15118" max="15118" width="7.109375" style="74" customWidth="1"/>
    <col min="15119" max="15119" width="8.6640625" style="74" customWidth="1"/>
    <col min="15120" max="15121" width="11.109375" style="74" customWidth="1"/>
    <col min="15122" max="15122" width="10" style="74" bestFit="1" customWidth="1"/>
    <col min="15123" max="15359" width="8.88671875" style="74"/>
    <col min="15360" max="15360" width="4.5546875" style="74" customWidth="1"/>
    <col min="15361" max="15361" width="9.109375" style="74" customWidth="1"/>
    <col min="15362" max="15362" width="11.5546875" style="74" customWidth="1"/>
    <col min="15363" max="15363" width="11.109375" style="74" customWidth="1"/>
    <col min="15364" max="15364" width="10.21875" style="74" customWidth="1"/>
    <col min="15365" max="15365" width="12.109375" style="74" customWidth="1"/>
    <col min="15366" max="15366" width="10.88671875" style="74" customWidth="1"/>
    <col min="15367" max="15367" width="11" style="74" customWidth="1"/>
    <col min="15368" max="15368" width="11.44140625" style="74" customWidth="1"/>
    <col min="15369" max="15369" width="10.33203125" style="74" customWidth="1"/>
    <col min="15370" max="15370" width="11.33203125" style="74" customWidth="1"/>
    <col min="15371" max="15371" width="5.109375" style="74" customWidth="1"/>
    <col min="15372" max="15372" width="9.109375" style="74" customWidth="1"/>
    <col min="15373" max="15373" width="7.44140625" style="74" customWidth="1"/>
    <col min="15374" max="15374" width="7.109375" style="74" customWidth="1"/>
    <col min="15375" max="15375" width="8.6640625" style="74" customWidth="1"/>
    <col min="15376" max="15377" width="11.109375" style="74" customWidth="1"/>
    <col min="15378" max="15378" width="10" style="74" bestFit="1" customWidth="1"/>
    <col min="15379" max="15615" width="8.88671875" style="74"/>
    <col min="15616" max="15616" width="4.5546875" style="74" customWidth="1"/>
    <col min="15617" max="15617" width="9.109375" style="74" customWidth="1"/>
    <col min="15618" max="15618" width="11.5546875" style="74" customWidth="1"/>
    <col min="15619" max="15619" width="11.109375" style="74" customWidth="1"/>
    <col min="15620" max="15620" width="10.21875" style="74" customWidth="1"/>
    <col min="15621" max="15621" width="12.109375" style="74" customWidth="1"/>
    <col min="15622" max="15622" width="10.88671875" style="74" customWidth="1"/>
    <col min="15623" max="15623" width="11" style="74" customWidth="1"/>
    <col min="15624" max="15624" width="11.44140625" style="74" customWidth="1"/>
    <col min="15625" max="15625" width="10.33203125" style="74" customWidth="1"/>
    <col min="15626" max="15626" width="11.33203125" style="74" customWidth="1"/>
    <col min="15627" max="15627" width="5.109375" style="74" customWidth="1"/>
    <col min="15628" max="15628" width="9.109375" style="74" customWidth="1"/>
    <col min="15629" max="15629" width="7.44140625" style="74" customWidth="1"/>
    <col min="15630" max="15630" width="7.109375" style="74" customWidth="1"/>
    <col min="15631" max="15631" width="8.6640625" style="74" customWidth="1"/>
    <col min="15632" max="15633" width="11.109375" style="74" customWidth="1"/>
    <col min="15634" max="15634" width="10" style="74" bestFit="1" customWidth="1"/>
    <col min="15635" max="15871" width="8.88671875" style="74"/>
    <col min="15872" max="15872" width="4.5546875" style="74" customWidth="1"/>
    <col min="15873" max="15873" width="9.109375" style="74" customWidth="1"/>
    <col min="15874" max="15874" width="11.5546875" style="74" customWidth="1"/>
    <col min="15875" max="15875" width="11.109375" style="74" customWidth="1"/>
    <col min="15876" max="15876" width="10.21875" style="74" customWidth="1"/>
    <col min="15877" max="15877" width="12.109375" style="74" customWidth="1"/>
    <col min="15878" max="15878" width="10.88671875" style="74" customWidth="1"/>
    <col min="15879" max="15879" width="11" style="74" customWidth="1"/>
    <col min="15880" max="15880" width="11.44140625" style="74" customWidth="1"/>
    <col min="15881" max="15881" width="10.33203125" style="74" customWidth="1"/>
    <col min="15882" max="15882" width="11.33203125" style="74" customWidth="1"/>
    <col min="15883" max="15883" width="5.109375" style="74" customWidth="1"/>
    <col min="15884" max="15884" width="9.109375" style="74" customWidth="1"/>
    <col min="15885" max="15885" width="7.44140625" style="74" customWidth="1"/>
    <col min="15886" max="15886" width="7.109375" style="74" customWidth="1"/>
    <col min="15887" max="15887" width="8.6640625" style="74" customWidth="1"/>
    <col min="15888" max="15889" width="11.109375" style="74" customWidth="1"/>
    <col min="15890" max="15890" width="10" style="74" bestFit="1" customWidth="1"/>
    <col min="15891" max="16127" width="8.88671875" style="74"/>
    <col min="16128" max="16128" width="4.5546875" style="74" customWidth="1"/>
    <col min="16129" max="16129" width="9.109375" style="74" customWidth="1"/>
    <col min="16130" max="16130" width="11.5546875" style="74" customWidth="1"/>
    <col min="16131" max="16131" width="11.109375" style="74" customWidth="1"/>
    <col min="16132" max="16132" width="10.21875" style="74" customWidth="1"/>
    <col min="16133" max="16133" width="12.109375" style="74" customWidth="1"/>
    <col min="16134" max="16134" width="10.88671875" style="74" customWidth="1"/>
    <col min="16135" max="16135" width="11" style="74" customWidth="1"/>
    <col min="16136" max="16136" width="11.44140625" style="74" customWidth="1"/>
    <col min="16137" max="16137" width="10.33203125" style="74" customWidth="1"/>
    <col min="16138" max="16138" width="11.33203125" style="74" customWidth="1"/>
    <col min="16139" max="16139" width="5.109375" style="74" customWidth="1"/>
    <col min="16140" max="16140" width="9.109375" style="74" customWidth="1"/>
    <col min="16141" max="16141" width="7.44140625" style="74" customWidth="1"/>
    <col min="16142" max="16142" width="7.109375" style="74" customWidth="1"/>
    <col min="16143" max="16143" width="8.6640625" style="74" customWidth="1"/>
    <col min="16144" max="16145" width="11.109375" style="74" customWidth="1"/>
    <col min="16146" max="16146" width="10" style="74" bestFit="1" customWidth="1"/>
    <col min="16147" max="16384" width="8.88671875" style="74"/>
  </cols>
  <sheetData>
    <row r="1" spans="2:18" ht="14.4" x14ac:dyDescent="0.3">
      <c r="B1" s="151" t="s">
        <v>0</v>
      </c>
      <c r="C1" s="151"/>
      <c r="D1" s="151"/>
      <c r="E1" s="151"/>
      <c r="F1" s="151"/>
      <c r="G1" s="151"/>
      <c r="H1" s="151"/>
      <c r="I1" s="151"/>
      <c r="J1" s="151"/>
      <c r="K1" s="151"/>
      <c r="L1" s="151"/>
      <c r="M1" s="151"/>
      <c r="N1" s="151"/>
      <c r="O1" s="151"/>
      <c r="P1" s="151"/>
      <c r="Q1" s="151"/>
      <c r="R1" s="151"/>
    </row>
    <row r="2" spans="2:18" ht="14.4" x14ac:dyDescent="0.3">
      <c r="B2" s="185"/>
      <c r="C2" s="185"/>
      <c r="D2" s="185"/>
      <c r="E2" s="185"/>
      <c r="F2" s="185"/>
      <c r="G2" s="185"/>
      <c r="H2" s="185"/>
      <c r="I2" s="185"/>
      <c r="J2" s="185"/>
      <c r="K2" s="185"/>
      <c r="L2" s="185"/>
      <c r="M2" s="185"/>
      <c r="N2" s="185"/>
      <c r="O2" s="185"/>
      <c r="P2" s="185"/>
      <c r="Q2" s="185"/>
      <c r="R2" s="185"/>
    </row>
    <row r="3" spans="2:18" ht="72" x14ac:dyDescent="0.3">
      <c r="B3" s="9"/>
      <c r="C3" s="25" t="s">
        <v>1</v>
      </c>
      <c r="D3" s="119" t="s">
        <v>317</v>
      </c>
      <c r="E3" s="120" t="s">
        <v>2</v>
      </c>
      <c r="F3" s="120" t="s">
        <v>3</v>
      </c>
      <c r="G3" s="121" t="s">
        <v>4</v>
      </c>
      <c r="H3" s="122" t="s">
        <v>5</v>
      </c>
      <c r="I3" s="120" t="s">
        <v>6</v>
      </c>
      <c r="J3" s="121" t="s">
        <v>7</v>
      </c>
      <c r="K3" s="122" t="s">
        <v>8</v>
      </c>
      <c r="L3" s="122" t="s">
        <v>9</v>
      </c>
      <c r="M3" s="27" t="s">
        <v>10</v>
      </c>
      <c r="N3" s="27" t="s">
        <v>11</v>
      </c>
      <c r="O3" s="1" t="s">
        <v>12</v>
      </c>
      <c r="P3" s="1" t="s">
        <v>13</v>
      </c>
      <c r="Q3" s="1" t="s">
        <v>14</v>
      </c>
      <c r="R3" s="7" t="s">
        <v>15</v>
      </c>
    </row>
    <row r="4" spans="2:18" ht="48" x14ac:dyDescent="0.3">
      <c r="B4" s="18" t="s">
        <v>16</v>
      </c>
      <c r="C4" s="28" t="s">
        <v>17</v>
      </c>
      <c r="D4" s="121"/>
      <c r="E4" s="122"/>
      <c r="F4" s="122"/>
      <c r="G4" s="122"/>
      <c r="H4" s="122"/>
      <c r="I4" s="122"/>
      <c r="J4" s="122"/>
      <c r="K4" s="122"/>
      <c r="L4" s="122"/>
      <c r="M4" s="29"/>
      <c r="N4" s="29"/>
      <c r="O4" s="18"/>
      <c r="P4" s="30"/>
      <c r="Q4" s="2"/>
      <c r="R4" s="31"/>
    </row>
    <row r="5" spans="2:18" ht="36" x14ac:dyDescent="0.3">
      <c r="B5" s="18" t="s">
        <v>18</v>
      </c>
      <c r="C5" s="19" t="s">
        <v>489</v>
      </c>
      <c r="D5" s="121">
        <f>E5+F5</f>
        <v>234.49600000000001</v>
      </c>
      <c r="E5" s="122">
        <v>234.49600000000001</v>
      </c>
      <c r="F5" s="122"/>
      <c r="G5" s="121">
        <f t="shared" ref="G5:G113" si="0">H5+I5</f>
        <v>234.49600000000001</v>
      </c>
      <c r="H5" s="122">
        <v>234.49600000000001</v>
      </c>
      <c r="I5" s="122"/>
      <c r="J5" s="121">
        <f t="shared" ref="J5:J113" si="1">K5+L5</f>
        <v>234.44799999999998</v>
      </c>
      <c r="K5" s="122">
        <f>78.048+84.996+71.404</f>
        <v>234.44799999999998</v>
      </c>
      <c r="L5" s="122"/>
      <c r="M5" s="29">
        <f>J5/D5%</f>
        <v>99.979530567685586</v>
      </c>
      <c r="N5" s="29">
        <v>100</v>
      </c>
      <c r="O5" s="18" t="s">
        <v>19</v>
      </c>
      <c r="P5" s="30" t="s">
        <v>20</v>
      </c>
      <c r="Q5" s="3" t="s">
        <v>21</v>
      </c>
      <c r="R5" s="31"/>
    </row>
    <row r="6" spans="2:18" ht="48" x14ac:dyDescent="0.3">
      <c r="B6" s="18" t="s">
        <v>18</v>
      </c>
      <c r="C6" s="19" t="s">
        <v>22</v>
      </c>
      <c r="D6" s="121">
        <f>E6+F6</f>
        <v>9.8122500000000006</v>
      </c>
      <c r="E6" s="122">
        <v>9.8122500000000006</v>
      </c>
      <c r="F6" s="122"/>
      <c r="G6" s="121">
        <f t="shared" si="0"/>
        <v>9.8122500000000006</v>
      </c>
      <c r="H6" s="122">
        <v>9.8122500000000006</v>
      </c>
      <c r="I6" s="122"/>
      <c r="J6" s="121">
        <f t="shared" si="1"/>
        <v>7.8418000000000001</v>
      </c>
      <c r="K6" s="122">
        <v>7.8418000000000001</v>
      </c>
      <c r="L6" s="122"/>
      <c r="M6" s="29">
        <f t="shared" ref="M6:M40" si="2">J6/D6%</f>
        <v>79.918469260363324</v>
      </c>
      <c r="N6" s="29"/>
      <c r="O6" s="18"/>
      <c r="P6" s="3" t="s">
        <v>23</v>
      </c>
      <c r="Q6" s="3" t="s">
        <v>24</v>
      </c>
      <c r="R6" s="31"/>
    </row>
    <row r="7" spans="2:18" ht="60" x14ac:dyDescent="0.3">
      <c r="B7" s="18" t="s">
        <v>18</v>
      </c>
      <c r="C7" s="65" t="s">
        <v>330</v>
      </c>
      <c r="D7" s="119">
        <f t="shared" ref="D7" si="3">E7+F7</f>
        <v>500</v>
      </c>
      <c r="E7" s="122">
        <v>500</v>
      </c>
      <c r="F7" s="122"/>
      <c r="G7" s="121">
        <f t="shared" ref="G7" si="4">H7+I7</f>
        <v>500</v>
      </c>
      <c r="H7" s="122">
        <v>500</v>
      </c>
      <c r="I7" s="122"/>
      <c r="J7" s="121">
        <f t="shared" ref="J7" si="5">K7+L7</f>
        <v>500</v>
      </c>
      <c r="K7" s="122">
        <f>105.534+102.3+23.166+100.26+168.74</f>
        <v>500</v>
      </c>
      <c r="L7" s="122"/>
      <c r="M7" s="29">
        <f t="shared" ref="M7" si="6">J7/D7%</f>
        <v>100</v>
      </c>
      <c r="N7" s="29"/>
      <c r="O7" s="18" t="s">
        <v>464</v>
      </c>
      <c r="P7" s="34" t="s">
        <v>332</v>
      </c>
      <c r="Q7" s="65" t="s">
        <v>331</v>
      </c>
      <c r="R7" s="31"/>
    </row>
    <row r="8" spans="2:18" ht="72" x14ac:dyDescent="0.3">
      <c r="B8" s="18" t="s">
        <v>490</v>
      </c>
      <c r="C8" s="19" t="s">
        <v>25</v>
      </c>
      <c r="D8" s="121">
        <f>E8+F8</f>
        <v>69.765439999999998</v>
      </c>
      <c r="E8" s="122">
        <v>69.765439999999998</v>
      </c>
      <c r="F8" s="122"/>
      <c r="G8" s="121">
        <f t="shared" si="0"/>
        <v>432.14</v>
      </c>
      <c r="H8" s="122">
        <v>432.14</v>
      </c>
      <c r="I8" s="122"/>
      <c r="J8" s="121">
        <f t="shared" si="1"/>
        <v>69.765439999999998</v>
      </c>
      <c r="K8" s="122">
        <v>69.765439999999998</v>
      </c>
      <c r="L8" s="122"/>
      <c r="M8" s="29">
        <f t="shared" si="2"/>
        <v>100</v>
      </c>
      <c r="N8" s="29">
        <v>100</v>
      </c>
      <c r="O8" s="18" t="s">
        <v>26</v>
      </c>
      <c r="P8" s="30" t="s">
        <v>27</v>
      </c>
      <c r="Q8" s="3" t="s">
        <v>28</v>
      </c>
      <c r="R8" s="31" t="s">
        <v>29</v>
      </c>
    </row>
    <row r="9" spans="2:18" ht="48" x14ac:dyDescent="0.3">
      <c r="B9" s="18" t="s">
        <v>490</v>
      </c>
      <c r="C9" s="32" t="s">
        <v>30</v>
      </c>
      <c r="D9" s="119">
        <f>E9+F9</f>
        <v>706.3</v>
      </c>
      <c r="E9" s="120">
        <v>706.3</v>
      </c>
      <c r="F9" s="120"/>
      <c r="G9" s="121">
        <f t="shared" si="0"/>
        <v>706.3</v>
      </c>
      <c r="H9" s="120">
        <v>706.3</v>
      </c>
      <c r="I9" s="120"/>
      <c r="J9" s="121">
        <f t="shared" si="1"/>
        <v>706.3</v>
      </c>
      <c r="K9" s="122">
        <f>447.321+258.979</f>
        <v>706.3</v>
      </c>
      <c r="L9" s="120"/>
      <c r="M9" s="29">
        <f t="shared" si="2"/>
        <v>100</v>
      </c>
      <c r="N9" s="29"/>
      <c r="O9" s="18" t="s">
        <v>484</v>
      </c>
      <c r="P9" s="33" t="s">
        <v>31</v>
      </c>
      <c r="Q9" s="3" t="s">
        <v>32</v>
      </c>
      <c r="R9" s="31"/>
    </row>
    <row r="10" spans="2:18" ht="108" x14ac:dyDescent="0.3">
      <c r="B10" s="18" t="s">
        <v>491</v>
      </c>
      <c r="C10" s="102" t="s">
        <v>425</v>
      </c>
      <c r="D10" s="119">
        <f t="shared" ref="D10:D35" si="7">E10+F10</f>
        <v>15</v>
      </c>
      <c r="E10" s="122">
        <v>15</v>
      </c>
      <c r="F10" s="122"/>
      <c r="G10" s="121">
        <f t="shared" si="0"/>
        <v>15</v>
      </c>
      <c r="H10" s="122">
        <v>15</v>
      </c>
      <c r="I10" s="122"/>
      <c r="J10" s="121">
        <f t="shared" si="1"/>
        <v>0</v>
      </c>
      <c r="K10" s="122"/>
      <c r="L10" s="122"/>
      <c r="M10" s="29">
        <f t="shared" si="2"/>
        <v>0</v>
      </c>
      <c r="N10" s="29"/>
      <c r="O10" s="18" t="s">
        <v>426</v>
      </c>
      <c r="P10" s="34" t="s">
        <v>376</v>
      </c>
      <c r="Q10" s="113" t="s">
        <v>348</v>
      </c>
      <c r="R10" s="31"/>
    </row>
    <row r="11" spans="2:18" x14ac:dyDescent="0.3">
      <c r="B11" s="18"/>
      <c r="C11" s="65"/>
      <c r="D11" s="119">
        <f t="shared" si="7"/>
        <v>7.5000000000000002E-4</v>
      </c>
      <c r="E11" s="122">
        <v>7.5000000000000002E-4</v>
      </c>
      <c r="F11" s="122"/>
      <c r="G11" s="121"/>
      <c r="H11" s="122"/>
      <c r="I11" s="122"/>
      <c r="J11" s="121"/>
      <c r="K11" s="122"/>
      <c r="L11" s="122"/>
      <c r="M11" s="29"/>
      <c r="N11" s="29"/>
      <c r="O11" s="18"/>
      <c r="P11" s="34"/>
      <c r="Q11" s="65"/>
      <c r="R11" s="31"/>
    </row>
    <row r="12" spans="2:18" x14ac:dyDescent="0.3">
      <c r="B12" s="18"/>
      <c r="C12" s="35" t="s">
        <v>33</v>
      </c>
      <c r="D12" s="121">
        <f t="shared" si="7"/>
        <v>1535.3744399999998</v>
      </c>
      <c r="E12" s="122">
        <f>SUM(E5:E11)</f>
        <v>1535.3744399999998</v>
      </c>
      <c r="F12" s="122">
        <f>SUM(F5:F11)</f>
        <v>0</v>
      </c>
      <c r="G12" s="121">
        <f t="shared" si="0"/>
        <v>1897.7482499999999</v>
      </c>
      <c r="H12" s="122">
        <f>SUM(H5:H11)</f>
        <v>1897.7482499999999</v>
      </c>
      <c r="I12" s="122">
        <f>SUM(I5:I11)</f>
        <v>0</v>
      </c>
      <c r="J12" s="121">
        <f t="shared" si="1"/>
        <v>1518.3552399999999</v>
      </c>
      <c r="K12" s="122">
        <f>SUM(K5:K11)</f>
        <v>1518.3552399999999</v>
      </c>
      <c r="L12" s="122">
        <f>SUM(L5:L11)</f>
        <v>0</v>
      </c>
      <c r="M12" s="29">
        <f t="shared" si="2"/>
        <v>98.891527724012391</v>
      </c>
      <c r="N12" s="29"/>
      <c r="O12" s="18"/>
      <c r="P12" s="30"/>
      <c r="Q12" s="2"/>
      <c r="R12" s="31"/>
    </row>
    <row r="13" spans="2:18" ht="36" x14ac:dyDescent="0.3">
      <c r="B13" s="36" t="s">
        <v>34</v>
      </c>
      <c r="C13" s="37" t="s">
        <v>35</v>
      </c>
      <c r="D13" s="121"/>
      <c r="E13" s="120"/>
      <c r="F13" s="120"/>
      <c r="G13" s="121"/>
      <c r="H13" s="122"/>
      <c r="I13" s="123"/>
      <c r="J13" s="121"/>
      <c r="K13" s="122"/>
      <c r="L13" s="122"/>
      <c r="M13" s="29"/>
      <c r="N13" s="29"/>
      <c r="O13" s="4"/>
      <c r="P13" s="33"/>
      <c r="Q13" s="4"/>
      <c r="R13" s="31"/>
    </row>
    <row r="14" spans="2:18" ht="24" x14ac:dyDescent="0.3">
      <c r="B14" s="18"/>
      <c r="C14" s="19" t="s">
        <v>36</v>
      </c>
      <c r="D14" s="121">
        <f t="shared" si="7"/>
        <v>529.30915000000005</v>
      </c>
      <c r="E14" s="122">
        <v>299.52265</v>
      </c>
      <c r="F14" s="122">
        <v>229.78649999999999</v>
      </c>
      <c r="G14" s="121">
        <f t="shared" si="0"/>
        <v>668.49072000000001</v>
      </c>
      <c r="H14" s="122">
        <f>299.52265+60.4215</f>
        <v>359.94414999999998</v>
      </c>
      <c r="I14" s="124">
        <f>78.76007+229.7865</f>
        <v>308.54656999999997</v>
      </c>
      <c r="J14" s="121">
        <f t="shared" si="1"/>
        <v>466.19142999999997</v>
      </c>
      <c r="K14" s="122">
        <f>136.12662+59.36562+40.91269</f>
        <v>236.40493000000001</v>
      </c>
      <c r="L14" s="122">
        <v>229.78649999999999</v>
      </c>
      <c r="M14" s="152">
        <f>(J14+J15)/D14%</f>
        <v>88.934279711582533</v>
      </c>
      <c r="N14" s="152">
        <v>100</v>
      </c>
      <c r="O14" s="181" t="s">
        <v>37</v>
      </c>
      <c r="P14" s="183" t="s">
        <v>38</v>
      </c>
      <c r="Q14" s="162" t="s">
        <v>39</v>
      </c>
      <c r="R14" s="154" t="s">
        <v>40</v>
      </c>
    </row>
    <row r="15" spans="2:18" ht="36" x14ac:dyDescent="0.3">
      <c r="B15" s="18"/>
      <c r="C15" s="19" t="s">
        <v>41</v>
      </c>
      <c r="D15" s="121">
        <f t="shared" si="7"/>
        <v>4.5458499999999997</v>
      </c>
      <c r="E15" s="122">
        <v>4.5458499999999997</v>
      </c>
      <c r="F15" s="122"/>
      <c r="G15" s="121">
        <f t="shared" si="0"/>
        <v>0</v>
      </c>
      <c r="H15" s="122"/>
      <c r="I15" s="124"/>
      <c r="J15" s="121">
        <f t="shared" si="1"/>
        <v>4.5458500000000015</v>
      </c>
      <c r="K15" s="122">
        <f>-40.91269+45.45854</f>
        <v>4.5458500000000015</v>
      </c>
      <c r="L15" s="122"/>
      <c r="M15" s="153"/>
      <c r="N15" s="153"/>
      <c r="O15" s="182"/>
      <c r="P15" s="184"/>
      <c r="Q15" s="164"/>
      <c r="R15" s="155"/>
    </row>
    <row r="16" spans="2:18" ht="48" x14ac:dyDescent="0.3">
      <c r="B16" s="18"/>
      <c r="C16" s="19" t="s">
        <v>42</v>
      </c>
      <c r="D16" s="121">
        <f t="shared" si="7"/>
        <v>1019.29448</v>
      </c>
      <c r="E16" s="124">
        <v>50.929479999999998</v>
      </c>
      <c r="F16" s="122">
        <v>968.36500000000001</v>
      </c>
      <c r="G16" s="121">
        <f t="shared" si="0"/>
        <v>1019.3</v>
      </c>
      <c r="H16" s="124">
        <v>50.935000000000002</v>
      </c>
      <c r="I16" s="122">
        <v>968.36500000000001</v>
      </c>
      <c r="J16" s="121">
        <f t="shared" si="1"/>
        <v>203.86</v>
      </c>
      <c r="K16" s="122"/>
      <c r="L16" s="122">
        <f>80+123.86</f>
        <v>203.86</v>
      </c>
      <c r="M16" s="29">
        <f t="shared" si="2"/>
        <v>20.000108310210805</v>
      </c>
      <c r="N16" s="29">
        <v>40</v>
      </c>
      <c r="O16" s="18" t="s">
        <v>43</v>
      </c>
      <c r="P16" s="38" t="s">
        <v>44</v>
      </c>
      <c r="Q16" s="3" t="s">
        <v>28</v>
      </c>
      <c r="R16" s="31"/>
    </row>
    <row r="17" spans="2:19" ht="36" x14ac:dyDescent="0.3">
      <c r="B17" s="18"/>
      <c r="C17" s="22" t="s">
        <v>502</v>
      </c>
      <c r="D17" s="121">
        <f t="shared" si="7"/>
        <v>17.368569999999998</v>
      </c>
      <c r="E17" s="122">
        <v>17.368569999999998</v>
      </c>
      <c r="F17" s="122"/>
      <c r="G17" s="121">
        <f t="shared" si="0"/>
        <v>17.368569999999998</v>
      </c>
      <c r="H17" s="122">
        <v>17.368569999999998</v>
      </c>
      <c r="I17" s="125"/>
      <c r="J17" s="121">
        <f t="shared" si="1"/>
        <v>17.368569999999998</v>
      </c>
      <c r="K17" s="122">
        <v>17.368569999999998</v>
      </c>
      <c r="L17" s="122"/>
      <c r="M17" s="29">
        <f t="shared" si="2"/>
        <v>100</v>
      </c>
      <c r="N17" s="29"/>
      <c r="O17" s="18" t="s">
        <v>45</v>
      </c>
      <c r="P17" s="38" t="s">
        <v>46</v>
      </c>
      <c r="Q17" s="3" t="s">
        <v>47</v>
      </c>
      <c r="R17" s="31"/>
    </row>
    <row r="18" spans="2:19" x14ac:dyDescent="0.3">
      <c r="B18" s="18"/>
      <c r="C18" s="22" t="s">
        <v>48</v>
      </c>
      <c r="D18" s="121">
        <f t="shared" si="7"/>
        <v>63.014139999999998</v>
      </c>
      <c r="E18" s="124">
        <f>-7.8344+70.84854</f>
        <v>63.014139999999998</v>
      </c>
      <c r="F18" s="124"/>
      <c r="G18" s="121">
        <f t="shared" si="0"/>
        <v>737.89912000000004</v>
      </c>
      <c r="H18" s="126">
        <v>337.89911999999998</v>
      </c>
      <c r="I18" s="122">
        <v>400</v>
      </c>
      <c r="J18" s="121">
        <f t="shared" si="1"/>
        <v>63.014139999999998</v>
      </c>
      <c r="K18" s="122">
        <v>63.014139999999998</v>
      </c>
      <c r="L18" s="122"/>
      <c r="M18" s="152">
        <f>(J18+J19)/D18%</f>
        <v>112.43276509050192</v>
      </c>
      <c r="N18" s="107"/>
      <c r="O18" s="156" t="s">
        <v>49</v>
      </c>
      <c r="P18" s="183" t="s">
        <v>50</v>
      </c>
      <c r="Q18" s="162" t="s">
        <v>39</v>
      </c>
      <c r="R18" s="154" t="s">
        <v>51</v>
      </c>
    </row>
    <row r="19" spans="2:19" ht="36" x14ac:dyDescent="0.3">
      <c r="B19" s="18"/>
      <c r="C19" s="19" t="s">
        <v>52</v>
      </c>
      <c r="D19" s="121">
        <f t="shared" si="7"/>
        <v>7.8343999999999996</v>
      </c>
      <c r="E19" s="122">
        <v>7.8343999999999996</v>
      </c>
      <c r="F19" s="122"/>
      <c r="G19" s="121">
        <f t="shared" si="0"/>
        <v>0</v>
      </c>
      <c r="H19" s="122"/>
      <c r="I19" s="122"/>
      <c r="J19" s="121">
        <f t="shared" si="1"/>
        <v>7.8343999999999996</v>
      </c>
      <c r="K19" s="122">
        <v>7.8343999999999996</v>
      </c>
      <c r="L19" s="122"/>
      <c r="M19" s="153"/>
      <c r="N19" s="108"/>
      <c r="O19" s="158"/>
      <c r="P19" s="184"/>
      <c r="Q19" s="164"/>
      <c r="R19" s="155"/>
    </row>
    <row r="20" spans="2:19" ht="60" x14ac:dyDescent="0.3">
      <c r="B20" s="18"/>
      <c r="C20" s="22" t="s">
        <v>53</v>
      </c>
      <c r="D20" s="121">
        <f t="shared" si="7"/>
        <v>416.53496000000001</v>
      </c>
      <c r="E20" s="124">
        <v>416.53496000000001</v>
      </c>
      <c r="F20" s="124"/>
      <c r="G20" s="121">
        <f t="shared" si="0"/>
        <v>730.19691999999998</v>
      </c>
      <c r="H20" s="124">
        <v>730.19691999999998</v>
      </c>
      <c r="I20" s="124"/>
      <c r="J20" s="121">
        <f t="shared" si="1"/>
        <v>162.77019999999999</v>
      </c>
      <c r="K20" s="122">
        <v>162.77019999999999</v>
      </c>
      <c r="L20" s="122"/>
      <c r="M20" s="29">
        <f t="shared" si="2"/>
        <v>39.077200146657553</v>
      </c>
      <c r="N20" s="29">
        <v>100</v>
      </c>
      <c r="O20" s="18" t="s">
        <v>54</v>
      </c>
      <c r="P20" s="38" t="s">
        <v>55</v>
      </c>
      <c r="Q20" s="3" t="s">
        <v>39</v>
      </c>
      <c r="R20" s="31" t="s">
        <v>56</v>
      </c>
    </row>
    <row r="21" spans="2:19" ht="60" x14ac:dyDescent="0.3">
      <c r="B21" s="18"/>
      <c r="C21" s="17" t="s">
        <v>57</v>
      </c>
      <c r="D21" s="121">
        <f t="shared" si="7"/>
        <v>497.62223</v>
      </c>
      <c r="E21" s="127">
        <v>497.62223</v>
      </c>
      <c r="F21" s="122"/>
      <c r="G21" s="121">
        <f t="shared" si="0"/>
        <v>715.84181000000001</v>
      </c>
      <c r="H21" s="127">
        <f>78.205+237.63681</f>
        <v>315.84181000000001</v>
      </c>
      <c r="I21" s="122">
        <v>400</v>
      </c>
      <c r="J21" s="121">
        <f t="shared" si="1"/>
        <v>459.55393000000004</v>
      </c>
      <c r="K21" s="127">
        <f>217.42185+74.29458+167.8375</f>
        <v>459.55393000000004</v>
      </c>
      <c r="L21" s="122"/>
      <c r="M21" s="29">
        <f t="shared" si="2"/>
        <v>92.349959928438096</v>
      </c>
      <c r="N21" s="29">
        <v>100</v>
      </c>
      <c r="O21" s="26" t="s">
        <v>58</v>
      </c>
      <c r="P21" s="40" t="s">
        <v>59</v>
      </c>
      <c r="Q21" s="40" t="s">
        <v>39</v>
      </c>
      <c r="R21" s="31" t="s">
        <v>60</v>
      </c>
    </row>
    <row r="22" spans="2:19" ht="24" x14ac:dyDescent="0.3">
      <c r="B22" s="18"/>
      <c r="C22" s="19" t="s">
        <v>61</v>
      </c>
      <c r="D22" s="121">
        <f t="shared" si="7"/>
        <v>240</v>
      </c>
      <c r="E22" s="125">
        <v>240</v>
      </c>
      <c r="F22" s="125"/>
      <c r="G22" s="121">
        <f t="shared" si="0"/>
        <v>443.87457000000001</v>
      </c>
      <c r="H22" s="125">
        <v>443.87457000000001</v>
      </c>
      <c r="I22" s="125"/>
      <c r="J22" s="121">
        <f t="shared" si="1"/>
        <v>55.403849999999998</v>
      </c>
      <c r="K22" s="125">
        <f>11.85271+43.55114</f>
        <v>55.403849999999998</v>
      </c>
      <c r="L22" s="125"/>
      <c r="M22" s="29">
        <f t="shared" si="2"/>
        <v>23.084937499999999</v>
      </c>
      <c r="N22" s="29">
        <v>65</v>
      </c>
      <c r="O22" s="159" t="s">
        <v>62</v>
      </c>
      <c r="P22" s="179" t="s">
        <v>63</v>
      </c>
      <c r="Q22" s="181" t="s">
        <v>39</v>
      </c>
      <c r="R22" s="31"/>
    </row>
    <row r="23" spans="2:19" ht="24" x14ac:dyDescent="0.3">
      <c r="B23" s="18"/>
      <c r="C23" s="19" t="s">
        <v>64</v>
      </c>
      <c r="D23" s="121">
        <f t="shared" si="7"/>
        <v>290</v>
      </c>
      <c r="E23" s="122">
        <v>290</v>
      </c>
      <c r="F23" s="122"/>
      <c r="G23" s="121">
        <f t="shared" si="0"/>
        <v>422.08616000000001</v>
      </c>
      <c r="H23" s="122">
        <v>422.08616000000001</v>
      </c>
      <c r="I23" s="122"/>
      <c r="J23" s="121">
        <f t="shared" si="1"/>
        <v>233.70931999999999</v>
      </c>
      <c r="K23" s="125">
        <f>192.26046+41.44886</f>
        <v>233.70931999999999</v>
      </c>
      <c r="L23" s="125"/>
      <c r="M23" s="29">
        <f t="shared" si="2"/>
        <v>80.589420689655171</v>
      </c>
      <c r="N23" s="29">
        <v>65</v>
      </c>
      <c r="O23" s="161"/>
      <c r="P23" s="180"/>
      <c r="Q23" s="182"/>
      <c r="R23" s="31"/>
    </row>
    <row r="24" spans="2:19" ht="60" x14ac:dyDescent="0.3">
      <c r="B24" s="18"/>
      <c r="C24" s="65" t="s">
        <v>322</v>
      </c>
      <c r="D24" s="121">
        <f t="shared" si="7"/>
        <v>241.90079</v>
      </c>
      <c r="E24" s="122">
        <v>241.90079</v>
      </c>
      <c r="F24" s="122"/>
      <c r="G24" s="121">
        <f t="shared" si="0"/>
        <v>307.95898999999997</v>
      </c>
      <c r="H24" s="122">
        <v>307.95898999999997</v>
      </c>
      <c r="I24" s="122"/>
      <c r="J24" s="121">
        <f t="shared" si="1"/>
        <v>237.10452999999998</v>
      </c>
      <c r="K24" s="125">
        <f>173.71658+63.38795</f>
        <v>237.10452999999998</v>
      </c>
      <c r="L24" s="125"/>
      <c r="M24" s="29">
        <f t="shared" si="2"/>
        <v>98.017261539327748</v>
      </c>
      <c r="N24" s="29">
        <v>100</v>
      </c>
      <c r="O24" s="105" t="s">
        <v>49</v>
      </c>
      <c r="P24" s="41" t="s">
        <v>324</v>
      </c>
      <c r="Q24" s="106" t="s">
        <v>323</v>
      </c>
      <c r="R24" s="31" t="s">
        <v>388</v>
      </c>
    </row>
    <row r="25" spans="2:19" ht="48" x14ac:dyDescent="0.3">
      <c r="B25" s="18"/>
      <c r="C25" s="19" t="s">
        <v>346</v>
      </c>
      <c r="D25" s="121">
        <f t="shared" si="7"/>
        <v>17.989409999999999</v>
      </c>
      <c r="E25" s="122">
        <v>17.989409999999999</v>
      </c>
      <c r="F25" s="122"/>
      <c r="G25" s="121">
        <f t="shared" si="0"/>
        <v>17.989409999999999</v>
      </c>
      <c r="H25" s="122">
        <v>17.989409999999999</v>
      </c>
      <c r="I25" s="122"/>
      <c r="J25" s="121">
        <f t="shared" si="1"/>
        <v>10.112929999999999</v>
      </c>
      <c r="K25" s="125">
        <f>6.10443+4.0085</f>
        <v>10.112929999999999</v>
      </c>
      <c r="L25" s="125"/>
      <c r="M25" s="29">
        <f t="shared" si="2"/>
        <v>56.216018201819843</v>
      </c>
      <c r="N25" s="29"/>
      <c r="O25" s="105" t="s">
        <v>463</v>
      </c>
      <c r="P25" s="41">
        <v>17</v>
      </c>
      <c r="Q25" s="65" t="s">
        <v>347</v>
      </c>
      <c r="R25" s="31"/>
    </row>
    <row r="26" spans="2:19" ht="36" x14ac:dyDescent="0.3">
      <c r="B26" s="18"/>
      <c r="C26" s="32" t="s">
        <v>65</v>
      </c>
      <c r="D26" s="121">
        <f t="shared" si="7"/>
        <v>175.63929999999999</v>
      </c>
      <c r="E26" s="125">
        <v>5.5</v>
      </c>
      <c r="F26" s="125">
        <v>170.13929999999999</v>
      </c>
      <c r="G26" s="121">
        <f t="shared" si="0"/>
        <v>179.08875</v>
      </c>
      <c r="H26" s="125">
        <v>8.9494500000000006</v>
      </c>
      <c r="I26" s="125">
        <v>170.13929999999999</v>
      </c>
      <c r="J26" s="121">
        <f t="shared" si="1"/>
        <v>173.23631</v>
      </c>
      <c r="K26" s="125">
        <v>3.0973099999999998</v>
      </c>
      <c r="L26" s="125">
        <v>170.13900000000001</v>
      </c>
      <c r="M26" s="29">
        <f t="shared" si="2"/>
        <v>98.631860864852015</v>
      </c>
      <c r="N26" s="29">
        <v>100</v>
      </c>
      <c r="O26" s="26" t="s">
        <v>377</v>
      </c>
      <c r="P26" s="30" t="s">
        <v>66</v>
      </c>
      <c r="Q26" s="3" t="s">
        <v>39</v>
      </c>
      <c r="R26" s="31"/>
    </row>
    <row r="27" spans="2:19" ht="36" x14ac:dyDescent="0.3">
      <c r="B27" s="18"/>
      <c r="C27" s="19" t="s">
        <v>492</v>
      </c>
      <c r="D27" s="121">
        <f t="shared" ref="D27" si="8">E27+F27</f>
        <v>509.07499999999999</v>
      </c>
      <c r="E27" s="122">
        <v>9.0749999999999993</v>
      </c>
      <c r="F27" s="122">
        <v>500</v>
      </c>
      <c r="G27" s="121">
        <f t="shared" ref="G27" si="9">H27+I27</f>
        <v>1626.4379900000001</v>
      </c>
      <c r="H27" s="124">
        <v>299.54879</v>
      </c>
      <c r="I27" s="122">
        <v>1326.8892000000001</v>
      </c>
      <c r="J27" s="121">
        <f t="shared" ref="J27" si="10">K27+L27</f>
        <v>40.881659999999997</v>
      </c>
      <c r="K27" s="122"/>
      <c r="L27" s="122">
        <v>40.881659999999997</v>
      </c>
      <c r="M27" s="29">
        <f t="shared" ref="M27:M28" si="11">J27/D27%</f>
        <v>8.030577026960664</v>
      </c>
      <c r="N27" s="29">
        <v>25</v>
      </c>
      <c r="O27" s="18" t="s">
        <v>483</v>
      </c>
      <c r="P27" s="52">
        <v>41</v>
      </c>
      <c r="Q27" s="93" t="s">
        <v>39</v>
      </c>
      <c r="R27" s="31"/>
      <c r="S27" s="114"/>
    </row>
    <row r="28" spans="2:19" ht="36" x14ac:dyDescent="0.3">
      <c r="B28" s="18"/>
      <c r="C28" s="32" t="s">
        <v>361</v>
      </c>
      <c r="D28" s="121">
        <f t="shared" ref="D28" si="12">E28+F28</f>
        <v>244.27500000000001</v>
      </c>
      <c r="E28" s="125">
        <v>19.274999999999999</v>
      </c>
      <c r="F28" s="122">
        <v>225</v>
      </c>
      <c r="G28" s="121">
        <f t="shared" ref="G28" si="13">H28+I28</f>
        <v>385.5</v>
      </c>
      <c r="H28" s="125">
        <v>19.274999999999999</v>
      </c>
      <c r="I28" s="122">
        <v>366.22500000000002</v>
      </c>
      <c r="J28" s="121">
        <f t="shared" ref="J28" si="14">K28+L28</f>
        <v>42.251550000000002</v>
      </c>
      <c r="K28" s="125"/>
      <c r="L28" s="125">
        <v>42.251550000000002</v>
      </c>
      <c r="M28" s="29">
        <f t="shared" si="11"/>
        <v>17.296714768191588</v>
      </c>
      <c r="N28" s="29">
        <v>70</v>
      </c>
      <c r="O28" s="26" t="s">
        <v>377</v>
      </c>
      <c r="P28" s="34" t="s">
        <v>67</v>
      </c>
      <c r="Q28" s="65" t="s">
        <v>39</v>
      </c>
      <c r="R28" s="31"/>
    </row>
    <row r="29" spans="2:19" ht="84" x14ac:dyDescent="0.3">
      <c r="B29" s="18"/>
      <c r="C29" s="65" t="s">
        <v>325</v>
      </c>
      <c r="D29" s="121">
        <f t="shared" si="7"/>
        <v>447.34411999999998</v>
      </c>
      <c r="E29" s="125">
        <v>22.34412</v>
      </c>
      <c r="F29" s="125">
        <v>425</v>
      </c>
      <c r="G29" s="128">
        <f t="shared" si="0"/>
        <v>1973.2023199999999</v>
      </c>
      <c r="H29" s="86">
        <f>393.35649-0.04099</f>
        <v>393.31549999999999</v>
      </c>
      <c r="I29" s="86">
        <f>1580.065-0.17818</f>
        <v>1579.8868199999999</v>
      </c>
      <c r="J29" s="121">
        <f t="shared" si="1"/>
        <v>184.61776</v>
      </c>
      <c r="K29" s="125"/>
      <c r="L29" s="125">
        <f>104.23841+80.37935</f>
        <v>184.61776</v>
      </c>
      <c r="M29" s="29">
        <f t="shared" si="2"/>
        <v>41.269741066452376</v>
      </c>
      <c r="N29" s="29">
        <v>100</v>
      </c>
      <c r="O29" s="97" t="s">
        <v>423</v>
      </c>
      <c r="P29" s="34" t="s">
        <v>327</v>
      </c>
      <c r="Q29" s="65" t="s">
        <v>326</v>
      </c>
      <c r="R29" s="98" t="s">
        <v>424</v>
      </c>
    </row>
    <row r="30" spans="2:19" ht="36" x14ac:dyDescent="0.3">
      <c r="B30" s="18"/>
      <c r="C30" s="22" t="s">
        <v>501</v>
      </c>
      <c r="D30" s="121">
        <f t="shared" si="7"/>
        <v>68</v>
      </c>
      <c r="E30" s="125">
        <v>68</v>
      </c>
      <c r="F30" s="127"/>
      <c r="G30" s="121">
        <f t="shared" si="0"/>
        <v>68</v>
      </c>
      <c r="H30" s="125">
        <v>68</v>
      </c>
      <c r="I30" s="122"/>
      <c r="J30" s="121">
        <f t="shared" si="1"/>
        <v>68</v>
      </c>
      <c r="K30" s="125">
        <f>17.72969+50.27031</f>
        <v>68</v>
      </c>
      <c r="L30" s="127"/>
      <c r="M30" s="29">
        <f t="shared" si="2"/>
        <v>99.999999999999986</v>
      </c>
      <c r="N30" s="29"/>
      <c r="O30" s="26" t="s">
        <v>68</v>
      </c>
      <c r="P30" s="30" t="s">
        <v>69</v>
      </c>
      <c r="Q30" s="3" t="s">
        <v>70</v>
      </c>
      <c r="R30" s="31"/>
    </row>
    <row r="31" spans="2:19" ht="48" x14ac:dyDescent="0.3">
      <c r="B31" s="18"/>
      <c r="C31" s="102" t="s">
        <v>427</v>
      </c>
      <c r="D31" s="121">
        <f t="shared" si="7"/>
        <v>80</v>
      </c>
      <c r="E31" s="125">
        <v>80</v>
      </c>
      <c r="F31" s="125"/>
      <c r="G31" s="121">
        <f t="shared" si="0"/>
        <v>253.52265</v>
      </c>
      <c r="H31" s="125">
        <v>253.52265</v>
      </c>
      <c r="I31" s="125"/>
      <c r="J31" s="121">
        <f t="shared" si="1"/>
        <v>0</v>
      </c>
      <c r="K31" s="127"/>
      <c r="L31" s="129"/>
      <c r="M31" s="29">
        <f t="shared" si="2"/>
        <v>0</v>
      </c>
      <c r="N31" s="29">
        <v>0</v>
      </c>
      <c r="O31" s="26" t="s">
        <v>429</v>
      </c>
      <c r="P31" s="34">
        <v>72</v>
      </c>
      <c r="Q31" s="99" t="s">
        <v>39</v>
      </c>
      <c r="R31" s="31"/>
    </row>
    <row r="32" spans="2:19" ht="60" x14ac:dyDescent="0.3">
      <c r="B32" s="18"/>
      <c r="C32" s="115" t="s">
        <v>428</v>
      </c>
      <c r="D32" s="121">
        <f t="shared" si="7"/>
        <v>113.26649</v>
      </c>
      <c r="E32" s="125">
        <v>113.26649</v>
      </c>
      <c r="F32" s="125"/>
      <c r="G32" s="121">
        <f t="shared" si="0"/>
        <v>480</v>
      </c>
      <c r="H32" s="125">
        <v>480</v>
      </c>
      <c r="I32" s="125"/>
      <c r="J32" s="121">
        <f t="shared" si="1"/>
        <v>0</v>
      </c>
      <c r="K32" s="127"/>
      <c r="L32" s="129"/>
      <c r="M32" s="29">
        <f t="shared" si="2"/>
        <v>0</v>
      </c>
      <c r="N32" s="29">
        <v>95</v>
      </c>
      <c r="O32" s="26" t="s">
        <v>37</v>
      </c>
      <c r="P32" s="34" t="s">
        <v>378</v>
      </c>
      <c r="Q32" s="100" t="s">
        <v>430</v>
      </c>
      <c r="R32" s="79" t="s">
        <v>389</v>
      </c>
    </row>
    <row r="33" spans="2:19" ht="48" x14ac:dyDescent="0.3">
      <c r="B33" s="18"/>
      <c r="C33" s="102" t="s">
        <v>493</v>
      </c>
      <c r="D33" s="121">
        <f t="shared" si="7"/>
        <v>50</v>
      </c>
      <c r="E33" s="125">
        <v>50</v>
      </c>
      <c r="F33" s="125"/>
      <c r="G33" s="121">
        <f t="shared" si="0"/>
        <v>150</v>
      </c>
      <c r="H33" s="125">
        <v>150</v>
      </c>
      <c r="I33" s="125"/>
      <c r="J33" s="121">
        <f t="shared" si="1"/>
        <v>0</v>
      </c>
      <c r="K33" s="127"/>
      <c r="L33" s="129"/>
      <c r="M33" s="29">
        <f t="shared" si="2"/>
        <v>0</v>
      </c>
      <c r="N33" s="29"/>
      <c r="O33" s="26" t="s">
        <v>426</v>
      </c>
      <c r="P33" s="34" t="s">
        <v>376</v>
      </c>
      <c r="Q33" s="99" t="s">
        <v>367</v>
      </c>
      <c r="R33" s="31"/>
    </row>
    <row r="34" spans="2:19" x14ac:dyDescent="0.3">
      <c r="B34" s="18"/>
      <c r="C34" s="20" t="s">
        <v>395</v>
      </c>
      <c r="D34" s="121"/>
      <c r="E34" s="125"/>
      <c r="F34" s="125">
        <v>508.5797</v>
      </c>
      <c r="G34" s="121"/>
      <c r="H34" s="125"/>
      <c r="I34" s="125"/>
      <c r="J34" s="121"/>
      <c r="K34" s="127"/>
      <c r="L34" s="129"/>
      <c r="M34" s="29"/>
      <c r="N34" s="29"/>
      <c r="O34" s="26"/>
      <c r="P34" s="34"/>
      <c r="Q34" s="6"/>
      <c r="R34" s="31"/>
      <c r="S34" s="111"/>
    </row>
    <row r="35" spans="2:19" ht="12.6" x14ac:dyDescent="0.3">
      <c r="B35" s="18"/>
      <c r="C35" s="80" t="s">
        <v>390</v>
      </c>
      <c r="D35" s="81">
        <f t="shared" si="7"/>
        <v>0.25197999999999998</v>
      </c>
      <c r="E35" s="82"/>
      <c r="F35" s="82">
        <v>0.25197999999999998</v>
      </c>
      <c r="G35" s="121"/>
      <c r="H35" s="125"/>
      <c r="I35" s="125"/>
      <c r="J35" s="121"/>
      <c r="K35" s="127"/>
      <c r="L35" s="129"/>
      <c r="M35" s="29"/>
      <c r="N35" s="29"/>
      <c r="O35" s="26"/>
      <c r="P35" s="30"/>
      <c r="Q35" s="6"/>
      <c r="R35" s="31"/>
    </row>
    <row r="36" spans="2:19" ht="12.6" x14ac:dyDescent="0.3">
      <c r="B36" s="18"/>
      <c r="C36" s="80" t="s">
        <v>392</v>
      </c>
      <c r="D36" s="81"/>
      <c r="E36" s="82"/>
      <c r="F36" s="82">
        <v>156.30860999999999</v>
      </c>
      <c r="G36" s="121"/>
      <c r="H36" s="125"/>
      <c r="I36" s="125"/>
      <c r="J36" s="121"/>
      <c r="K36" s="127"/>
      <c r="L36" s="129"/>
      <c r="M36" s="29"/>
      <c r="N36" s="29"/>
      <c r="O36" s="26"/>
      <c r="P36" s="30"/>
      <c r="Q36" s="6"/>
      <c r="R36" s="31"/>
    </row>
    <row r="37" spans="2:19" ht="48" x14ac:dyDescent="0.3">
      <c r="B37" s="18"/>
      <c r="C37" s="80" t="s">
        <v>393</v>
      </c>
      <c r="D37" s="81"/>
      <c r="E37" s="82"/>
      <c r="F37" s="82">
        <v>40.682180000000002</v>
      </c>
      <c r="G37" s="121"/>
      <c r="H37" s="125"/>
      <c r="I37" s="125"/>
      <c r="J37" s="121"/>
      <c r="K37" s="127"/>
      <c r="L37" s="129"/>
      <c r="M37" s="29"/>
      <c r="N37" s="29"/>
      <c r="O37" s="26"/>
      <c r="P37" s="30"/>
      <c r="Q37" s="6"/>
      <c r="R37" s="31" t="s">
        <v>510</v>
      </c>
      <c r="S37" s="111"/>
    </row>
    <row r="38" spans="2:19" ht="12.6" x14ac:dyDescent="0.3">
      <c r="B38" s="18"/>
      <c r="C38" s="80" t="s">
        <v>394</v>
      </c>
      <c r="D38" s="81"/>
      <c r="E38" s="82"/>
      <c r="F38" s="82">
        <v>8.0647900000000003</v>
      </c>
      <c r="G38" s="121"/>
      <c r="H38" s="125"/>
      <c r="I38" s="125"/>
      <c r="J38" s="121"/>
      <c r="K38" s="127"/>
      <c r="L38" s="129"/>
      <c r="M38" s="29"/>
      <c r="N38" s="29"/>
      <c r="O38" s="26"/>
      <c r="P38" s="30"/>
      <c r="Q38" s="6"/>
      <c r="R38" s="31"/>
    </row>
    <row r="39" spans="2:19" ht="12.6" x14ac:dyDescent="0.3">
      <c r="B39" s="18"/>
      <c r="C39" s="80"/>
      <c r="D39" s="81"/>
      <c r="E39" s="82">
        <v>96.386240000000001</v>
      </c>
      <c r="F39" s="82"/>
      <c r="G39" s="121"/>
      <c r="H39" s="125"/>
      <c r="I39" s="125"/>
      <c r="J39" s="121"/>
      <c r="K39" s="127"/>
      <c r="L39" s="129"/>
      <c r="M39" s="29"/>
      <c r="N39" s="29"/>
      <c r="O39" s="26"/>
      <c r="P39" s="30"/>
      <c r="Q39" s="6"/>
      <c r="R39" s="31"/>
    </row>
    <row r="40" spans="2:19" x14ac:dyDescent="0.3">
      <c r="B40" s="18"/>
      <c r="C40" s="28" t="s">
        <v>33</v>
      </c>
      <c r="D40" s="121">
        <f t="shared" ref="D40:D135" si="15">E40+F40</f>
        <v>5843.2873899999995</v>
      </c>
      <c r="E40" s="122">
        <f>SUM(E14:E39)</f>
        <v>2611.1093300000002</v>
      </c>
      <c r="F40" s="122">
        <f>SUM(F14:F39)</f>
        <v>3232.1780599999997</v>
      </c>
      <c r="G40" s="121">
        <f t="shared" si="0"/>
        <v>10196.757979999998</v>
      </c>
      <c r="H40" s="122">
        <f>SUM(H14:H35)</f>
        <v>4676.7060899999997</v>
      </c>
      <c r="I40" s="122">
        <f>SUM(I14:I35)</f>
        <v>5520.0518899999997</v>
      </c>
      <c r="J40" s="121">
        <f t="shared" si="1"/>
        <v>2430.4564300000002</v>
      </c>
      <c r="K40" s="122">
        <f>SUM(K14:K35)</f>
        <v>1558.9199600000002</v>
      </c>
      <c r="L40" s="122">
        <f>SUM(L14:L35)</f>
        <v>871.53646999999989</v>
      </c>
      <c r="M40" s="29">
        <f t="shared" si="2"/>
        <v>41.593990981162406</v>
      </c>
      <c r="N40" s="29"/>
      <c r="O40" s="18"/>
      <c r="P40" s="30"/>
      <c r="Q40" s="2"/>
      <c r="R40" s="31"/>
    </row>
    <row r="41" spans="2:19" x14ac:dyDescent="0.3">
      <c r="B41" s="18"/>
      <c r="C41" s="28"/>
      <c r="D41" s="121"/>
      <c r="E41" s="122"/>
      <c r="F41" s="122"/>
      <c r="G41" s="121"/>
      <c r="H41" s="122"/>
      <c r="I41" s="122"/>
      <c r="J41" s="121"/>
      <c r="K41" s="122"/>
      <c r="L41" s="122"/>
      <c r="M41" s="29"/>
      <c r="N41" s="29"/>
      <c r="O41" s="18"/>
      <c r="P41" s="30"/>
      <c r="Q41" s="2"/>
      <c r="R41" s="31"/>
    </row>
    <row r="42" spans="2:19" x14ac:dyDescent="0.3">
      <c r="B42" s="18"/>
      <c r="C42" s="28"/>
      <c r="D42" s="121"/>
      <c r="E42" s="122"/>
      <c r="F42" s="122"/>
      <c r="G42" s="121"/>
      <c r="H42" s="122"/>
      <c r="I42" s="122"/>
      <c r="J42" s="121"/>
      <c r="K42" s="122"/>
      <c r="L42" s="122"/>
      <c r="M42" s="29"/>
      <c r="N42" s="29"/>
      <c r="O42" s="18"/>
      <c r="P42" s="30"/>
      <c r="Q42" s="2"/>
      <c r="R42" s="31"/>
    </row>
    <row r="43" spans="2:19" ht="36" x14ac:dyDescent="0.3">
      <c r="B43" s="18" t="s">
        <v>71</v>
      </c>
      <c r="C43" s="28" t="s">
        <v>72</v>
      </c>
      <c r="D43" s="121"/>
      <c r="E43" s="122"/>
      <c r="F43" s="122"/>
      <c r="G43" s="121"/>
      <c r="H43" s="122"/>
      <c r="I43" s="122"/>
      <c r="J43" s="121"/>
      <c r="K43" s="122"/>
      <c r="L43" s="122"/>
      <c r="M43" s="29"/>
      <c r="N43" s="29"/>
      <c r="O43" s="18"/>
      <c r="P43" s="30"/>
      <c r="Q43" s="2"/>
      <c r="R43" s="31"/>
    </row>
    <row r="44" spans="2:19" ht="24" x14ac:dyDescent="0.3">
      <c r="B44" s="18" t="s">
        <v>73</v>
      </c>
      <c r="C44" s="19" t="s">
        <v>74</v>
      </c>
      <c r="D44" s="121">
        <f t="shared" si="15"/>
        <v>13.120799999999999</v>
      </c>
      <c r="E44" s="130">
        <v>13.120799999999999</v>
      </c>
      <c r="F44" s="122"/>
      <c r="G44" s="121">
        <f t="shared" si="0"/>
        <v>13.120799999999999</v>
      </c>
      <c r="H44" s="130">
        <v>13.120799999999999</v>
      </c>
      <c r="I44" s="122"/>
      <c r="J44" s="121">
        <f t="shared" si="1"/>
        <v>2.7412000000000001</v>
      </c>
      <c r="K44" s="122">
        <f>0.902+0.9372+0.902</f>
        <v>2.7412000000000001</v>
      </c>
      <c r="L44" s="122"/>
      <c r="M44" s="29">
        <f t="shared" ref="M44:M90" si="16">J44/D44%</f>
        <v>20.892018779342724</v>
      </c>
      <c r="N44" s="29"/>
      <c r="O44" s="18" t="s">
        <v>75</v>
      </c>
      <c r="P44" s="30" t="s">
        <v>76</v>
      </c>
      <c r="Q44" s="3" t="s">
        <v>77</v>
      </c>
      <c r="R44" s="31"/>
    </row>
    <row r="45" spans="2:19" ht="72" x14ac:dyDescent="0.3">
      <c r="B45" s="18" t="s">
        <v>18</v>
      </c>
      <c r="C45" s="116" t="s">
        <v>488</v>
      </c>
      <c r="D45" s="121">
        <f t="shared" si="15"/>
        <v>30.326000000000001</v>
      </c>
      <c r="E45" s="130">
        <f>8.26+22.066</f>
        <v>30.326000000000001</v>
      </c>
      <c r="F45" s="122"/>
      <c r="G45" s="121">
        <f t="shared" si="0"/>
        <v>30.326000000000001</v>
      </c>
      <c r="H45" s="130">
        <f>8.26+22.066</f>
        <v>30.326000000000001</v>
      </c>
      <c r="I45" s="122"/>
      <c r="J45" s="121">
        <f t="shared" si="1"/>
        <v>0</v>
      </c>
      <c r="K45" s="122"/>
      <c r="L45" s="122"/>
      <c r="M45" s="29">
        <f t="shared" si="16"/>
        <v>0</v>
      </c>
      <c r="N45" s="29">
        <v>100</v>
      </c>
      <c r="O45" s="18" t="s">
        <v>431</v>
      </c>
      <c r="P45" s="34">
        <v>65</v>
      </c>
      <c r="Q45" s="101" t="s">
        <v>432</v>
      </c>
      <c r="R45" s="31"/>
    </row>
    <row r="46" spans="2:19" x14ac:dyDescent="0.3">
      <c r="B46" s="18"/>
      <c r="C46" s="19"/>
      <c r="D46" s="121"/>
      <c r="E46" s="130">
        <v>21.0532</v>
      </c>
      <c r="F46" s="122"/>
      <c r="G46" s="121"/>
      <c r="H46" s="130"/>
      <c r="I46" s="122"/>
      <c r="J46" s="121"/>
      <c r="K46" s="122"/>
      <c r="L46" s="122"/>
      <c r="M46" s="29"/>
      <c r="N46" s="29"/>
      <c r="O46" s="18"/>
      <c r="P46" s="34"/>
      <c r="Q46" s="3"/>
      <c r="R46" s="31"/>
    </row>
    <row r="47" spans="2:19" x14ac:dyDescent="0.3">
      <c r="B47" s="18"/>
      <c r="C47" s="17" t="s">
        <v>33</v>
      </c>
      <c r="D47" s="121">
        <f t="shared" si="15"/>
        <v>64.5</v>
      </c>
      <c r="E47" s="122">
        <f>SUM(E44:E46)</f>
        <v>64.5</v>
      </c>
      <c r="F47" s="122">
        <f>SUM(F44:F45)</f>
        <v>0</v>
      </c>
      <c r="G47" s="121">
        <f t="shared" si="0"/>
        <v>43.446799999999996</v>
      </c>
      <c r="H47" s="122">
        <f>SUM(H44:H45)</f>
        <v>43.446799999999996</v>
      </c>
      <c r="I47" s="122">
        <f>SUM(I44:I45)</f>
        <v>0</v>
      </c>
      <c r="J47" s="121">
        <f t="shared" si="1"/>
        <v>2.7412000000000001</v>
      </c>
      <c r="K47" s="122">
        <f>SUM(K44:K45)</f>
        <v>2.7412000000000001</v>
      </c>
      <c r="L47" s="122">
        <f>SUM(L44:L45)</f>
        <v>0</v>
      </c>
      <c r="M47" s="29">
        <f t="shared" si="16"/>
        <v>4.249922480620155</v>
      </c>
      <c r="N47" s="29"/>
      <c r="O47" s="18"/>
      <c r="P47" s="30"/>
      <c r="Q47" s="1"/>
      <c r="R47" s="31"/>
    </row>
    <row r="48" spans="2:19" x14ac:dyDescent="0.3">
      <c r="B48" s="18"/>
      <c r="C48" s="17"/>
      <c r="D48" s="121"/>
      <c r="E48" s="122"/>
      <c r="F48" s="122"/>
      <c r="G48" s="121"/>
      <c r="H48" s="122"/>
      <c r="I48" s="122"/>
      <c r="J48" s="121"/>
      <c r="K48" s="122"/>
      <c r="L48" s="122"/>
      <c r="M48" s="29"/>
      <c r="N48" s="29"/>
      <c r="O48" s="18"/>
      <c r="P48" s="30"/>
      <c r="Q48" s="1"/>
      <c r="R48" s="31"/>
    </row>
    <row r="49" spans="2:18" x14ac:dyDescent="0.3">
      <c r="B49" s="18"/>
      <c r="C49" s="17"/>
      <c r="D49" s="121"/>
      <c r="E49" s="122"/>
      <c r="F49" s="122"/>
      <c r="G49" s="121"/>
      <c r="H49" s="122"/>
      <c r="I49" s="122"/>
      <c r="J49" s="121"/>
      <c r="K49" s="122"/>
      <c r="L49" s="122"/>
      <c r="M49" s="29"/>
      <c r="N49" s="29"/>
      <c r="O49" s="18"/>
      <c r="P49" s="30"/>
      <c r="Q49" s="1"/>
      <c r="R49" s="31"/>
    </row>
    <row r="50" spans="2:18" ht="36" x14ac:dyDescent="0.3">
      <c r="B50" s="36" t="s">
        <v>78</v>
      </c>
      <c r="C50" s="43" t="s">
        <v>79</v>
      </c>
      <c r="D50" s="121"/>
      <c r="E50" s="120"/>
      <c r="F50" s="120"/>
      <c r="G50" s="121"/>
      <c r="H50" s="120"/>
      <c r="I50" s="120"/>
      <c r="J50" s="121"/>
      <c r="K50" s="120"/>
      <c r="L50" s="120"/>
      <c r="M50" s="29"/>
      <c r="N50" s="29"/>
      <c r="O50" s="4"/>
      <c r="P50" s="33"/>
      <c r="Q50" s="4"/>
      <c r="R50" s="31"/>
    </row>
    <row r="51" spans="2:18" ht="72" x14ac:dyDescent="0.3">
      <c r="B51" s="18" t="s">
        <v>18</v>
      </c>
      <c r="C51" s="19" t="s">
        <v>80</v>
      </c>
      <c r="D51" s="121">
        <f>E51+F51</f>
        <v>329.70434</v>
      </c>
      <c r="E51" s="125">
        <v>329.70434</v>
      </c>
      <c r="F51" s="125"/>
      <c r="G51" s="121">
        <f>H51+I51</f>
        <v>0</v>
      </c>
      <c r="H51" s="125"/>
      <c r="I51" s="125"/>
      <c r="J51" s="121">
        <f>K51+L51</f>
        <v>329.70434</v>
      </c>
      <c r="K51" s="125">
        <f>56.80784+48.81379+0.1578+55.91946+0.77376+59.82237+55.73494+51.67438</f>
        <v>329.70434</v>
      </c>
      <c r="L51" s="125"/>
      <c r="M51" s="29">
        <f>J51/D51%</f>
        <v>100</v>
      </c>
      <c r="N51" s="29"/>
      <c r="O51" s="17"/>
      <c r="P51" s="3" t="s">
        <v>81</v>
      </c>
      <c r="Q51" s="3" t="s">
        <v>82</v>
      </c>
      <c r="R51" s="31"/>
    </row>
    <row r="52" spans="2:18" ht="36" x14ac:dyDescent="0.3">
      <c r="B52" s="18" t="s">
        <v>18</v>
      </c>
      <c r="C52" s="90" t="s">
        <v>371</v>
      </c>
      <c r="D52" s="121">
        <f t="shared" ref="D52" si="17">E52+F52</f>
        <v>2.5</v>
      </c>
      <c r="E52" s="124">
        <v>2.5</v>
      </c>
      <c r="F52" s="124"/>
      <c r="G52" s="121">
        <f t="shared" ref="G52" si="18">H52+I52</f>
        <v>2.5</v>
      </c>
      <c r="H52" s="124">
        <v>2.5</v>
      </c>
      <c r="I52" s="125"/>
      <c r="J52" s="121">
        <f t="shared" ref="J52" si="19">K52+L52</f>
        <v>2.5</v>
      </c>
      <c r="K52" s="125">
        <v>2.5</v>
      </c>
      <c r="L52" s="125"/>
      <c r="M52" s="29">
        <f t="shared" ref="M52" si="20">J52/D52%</f>
        <v>100</v>
      </c>
      <c r="N52" s="29">
        <v>100</v>
      </c>
      <c r="O52" s="26" t="s">
        <v>436</v>
      </c>
      <c r="P52" s="52">
        <v>71</v>
      </c>
      <c r="Q52" s="90" t="s">
        <v>372</v>
      </c>
      <c r="R52" s="76"/>
    </row>
    <row r="53" spans="2:18" ht="48" x14ac:dyDescent="0.3">
      <c r="B53" s="18"/>
      <c r="C53" s="19" t="s">
        <v>83</v>
      </c>
      <c r="D53" s="121">
        <f t="shared" si="15"/>
        <v>201.20573999999999</v>
      </c>
      <c r="E53" s="125">
        <f>-5.98333+6.83502</f>
        <v>0.8516900000000005</v>
      </c>
      <c r="F53" s="125">
        <v>200.35405</v>
      </c>
      <c r="G53" s="121">
        <f t="shared" si="0"/>
        <v>1300.7370100000001</v>
      </c>
      <c r="H53" s="124">
        <v>70.036950000000004</v>
      </c>
      <c r="I53" s="125">
        <v>1230.7000600000001</v>
      </c>
      <c r="J53" s="121">
        <f t="shared" si="1"/>
        <v>201.20573999999999</v>
      </c>
      <c r="K53" s="125">
        <v>0.85168999999999995</v>
      </c>
      <c r="L53" s="125">
        <f>131.21134+69.14271</f>
        <v>200.35405</v>
      </c>
      <c r="M53" s="152">
        <f>(J53+J54)/D53%</f>
        <v>102.97373723035933</v>
      </c>
      <c r="N53" s="107">
        <v>100</v>
      </c>
      <c r="O53" s="175" t="s">
        <v>84</v>
      </c>
      <c r="P53" s="175" t="s">
        <v>85</v>
      </c>
      <c r="Q53" s="177" t="s">
        <v>86</v>
      </c>
      <c r="R53" s="154" t="s">
        <v>87</v>
      </c>
    </row>
    <row r="54" spans="2:18" ht="24" x14ac:dyDescent="0.3">
      <c r="B54" s="18"/>
      <c r="C54" s="19" t="s">
        <v>88</v>
      </c>
      <c r="D54" s="121">
        <f t="shared" si="15"/>
        <v>5.9833299999999996</v>
      </c>
      <c r="E54" s="125">
        <v>5.9833299999999996</v>
      </c>
      <c r="F54" s="125"/>
      <c r="G54" s="121">
        <f t="shared" si="0"/>
        <v>0</v>
      </c>
      <c r="H54" s="124"/>
      <c r="I54" s="125"/>
      <c r="J54" s="121">
        <f t="shared" si="1"/>
        <v>5.9833299999999996</v>
      </c>
      <c r="K54" s="125">
        <v>5.9833299999999996</v>
      </c>
      <c r="L54" s="125"/>
      <c r="M54" s="153"/>
      <c r="N54" s="108"/>
      <c r="O54" s="176"/>
      <c r="P54" s="176"/>
      <c r="Q54" s="178"/>
      <c r="R54" s="155"/>
    </row>
    <row r="55" spans="2:18" ht="48" x14ac:dyDescent="0.3">
      <c r="B55" s="18"/>
      <c r="C55" s="17" t="s">
        <v>503</v>
      </c>
      <c r="D55" s="121">
        <f t="shared" si="15"/>
        <v>57.777000000000001</v>
      </c>
      <c r="E55" s="124">
        <v>57.777000000000001</v>
      </c>
      <c r="F55" s="124"/>
      <c r="G55" s="121">
        <f t="shared" si="0"/>
        <v>57.777000000000001</v>
      </c>
      <c r="H55" s="124">
        <v>57.777000000000001</v>
      </c>
      <c r="I55" s="125"/>
      <c r="J55" s="121">
        <f t="shared" si="1"/>
        <v>57.777000000000001</v>
      </c>
      <c r="K55" s="125">
        <v>57.777000000000001</v>
      </c>
      <c r="L55" s="125"/>
      <c r="M55" s="29">
        <f t="shared" si="16"/>
        <v>100</v>
      </c>
      <c r="N55" s="29"/>
      <c r="O55" s="26" t="s">
        <v>89</v>
      </c>
      <c r="P55" s="38" t="s">
        <v>90</v>
      </c>
      <c r="Q55" s="3" t="s">
        <v>91</v>
      </c>
      <c r="R55" s="31"/>
    </row>
    <row r="56" spans="2:18" ht="72" x14ac:dyDescent="0.3">
      <c r="B56" s="18"/>
      <c r="C56" s="19" t="s">
        <v>92</v>
      </c>
      <c r="D56" s="121">
        <f t="shared" si="15"/>
        <v>7</v>
      </c>
      <c r="E56" s="124">
        <v>7</v>
      </c>
      <c r="F56" s="125"/>
      <c r="G56" s="121">
        <f t="shared" si="0"/>
        <v>7</v>
      </c>
      <c r="H56" s="124">
        <v>7</v>
      </c>
      <c r="I56" s="125"/>
      <c r="J56" s="121">
        <f t="shared" si="1"/>
        <v>6.2</v>
      </c>
      <c r="K56" s="125">
        <f>2.5+1+2.7</f>
        <v>6.2</v>
      </c>
      <c r="L56" s="125"/>
      <c r="M56" s="29">
        <f t="shared" si="16"/>
        <v>88.571428571428569</v>
      </c>
      <c r="N56" s="29"/>
      <c r="O56" s="17"/>
      <c r="P56" s="3" t="s">
        <v>93</v>
      </c>
      <c r="Q56" s="3" t="s">
        <v>94</v>
      </c>
      <c r="R56" s="31"/>
    </row>
    <row r="57" spans="2:18" ht="72" x14ac:dyDescent="0.3">
      <c r="B57" s="18"/>
      <c r="C57" s="19" t="s">
        <v>95</v>
      </c>
      <c r="D57" s="121">
        <f t="shared" si="15"/>
        <v>98.1</v>
      </c>
      <c r="E57" s="131">
        <v>98.1</v>
      </c>
      <c r="F57" s="122"/>
      <c r="G57" s="121">
        <f t="shared" si="0"/>
        <v>98.1</v>
      </c>
      <c r="H57" s="131">
        <v>98.1</v>
      </c>
      <c r="I57" s="132"/>
      <c r="J57" s="121">
        <f t="shared" si="1"/>
        <v>98.07547000000001</v>
      </c>
      <c r="K57" s="122">
        <f>26.15267+26.91533+19.53884+25.46863</f>
        <v>98.07547000000001</v>
      </c>
      <c r="L57" s="122"/>
      <c r="M57" s="29">
        <f t="shared" si="16"/>
        <v>99.974994903160052</v>
      </c>
      <c r="N57" s="29">
        <v>100</v>
      </c>
      <c r="O57" s="44" t="s">
        <v>370</v>
      </c>
      <c r="P57" s="45" t="s">
        <v>96</v>
      </c>
      <c r="Q57" s="6" t="s">
        <v>97</v>
      </c>
      <c r="R57" s="31"/>
    </row>
    <row r="58" spans="2:18" ht="36" x14ac:dyDescent="0.3">
      <c r="B58" s="18"/>
      <c r="C58" s="21" t="s">
        <v>98</v>
      </c>
      <c r="D58" s="121">
        <f t="shared" si="15"/>
        <v>217.39032</v>
      </c>
      <c r="E58" s="122">
        <v>217.39032</v>
      </c>
      <c r="F58" s="122"/>
      <c r="G58" s="121">
        <f t="shared" si="0"/>
        <v>519.41044999999997</v>
      </c>
      <c r="H58" s="122">
        <v>519.41044999999997</v>
      </c>
      <c r="I58" s="125"/>
      <c r="J58" s="121">
        <f t="shared" si="1"/>
        <v>138.26226</v>
      </c>
      <c r="K58" s="122">
        <f>87.22975+51.03251</f>
        <v>138.26226</v>
      </c>
      <c r="L58" s="122"/>
      <c r="M58" s="29">
        <f t="shared" si="16"/>
        <v>63.600927585000107</v>
      </c>
      <c r="N58" s="29">
        <v>100</v>
      </c>
      <c r="O58" s="1" t="s">
        <v>99</v>
      </c>
      <c r="P58" s="1" t="s">
        <v>100</v>
      </c>
      <c r="Q58" s="6" t="s">
        <v>101</v>
      </c>
      <c r="R58" s="31" t="s">
        <v>102</v>
      </c>
    </row>
    <row r="59" spans="2:18" ht="72" x14ac:dyDescent="0.3">
      <c r="B59" s="18"/>
      <c r="C59" s="19" t="s">
        <v>103</v>
      </c>
      <c r="D59" s="121">
        <f t="shared" si="15"/>
        <v>2.8</v>
      </c>
      <c r="E59" s="131">
        <v>2.8</v>
      </c>
      <c r="F59" s="131"/>
      <c r="G59" s="121">
        <f t="shared" si="0"/>
        <v>2.8</v>
      </c>
      <c r="H59" s="131">
        <v>2.8</v>
      </c>
      <c r="I59" s="131"/>
      <c r="J59" s="121">
        <f t="shared" si="1"/>
        <v>2.8</v>
      </c>
      <c r="K59" s="122">
        <f>1.4+1.4</f>
        <v>2.8</v>
      </c>
      <c r="L59" s="122"/>
      <c r="M59" s="29">
        <f t="shared" si="16"/>
        <v>100</v>
      </c>
      <c r="N59" s="29"/>
      <c r="O59" s="44"/>
      <c r="P59" s="3" t="s">
        <v>104</v>
      </c>
      <c r="Q59" s="3" t="s">
        <v>105</v>
      </c>
      <c r="R59" s="31"/>
    </row>
    <row r="60" spans="2:18" ht="36" x14ac:dyDescent="0.3">
      <c r="B60" s="18"/>
      <c r="C60" s="19" t="s">
        <v>106</v>
      </c>
      <c r="D60" s="121">
        <f t="shared" si="15"/>
        <v>178.42344000000003</v>
      </c>
      <c r="E60" s="125">
        <f>-0.71656+170.491+8.649</f>
        <v>178.42344000000003</v>
      </c>
      <c r="F60" s="125"/>
      <c r="G60" s="121">
        <f t="shared" si="0"/>
        <v>179.14</v>
      </c>
      <c r="H60" s="125">
        <f>179.14-H61</f>
        <v>179.14</v>
      </c>
      <c r="I60" s="125"/>
      <c r="J60" s="121">
        <f t="shared" si="1"/>
        <v>169.77388999999999</v>
      </c>
      <c r="K60" s="122">
        <v>169.77388999999999</v>
      </c>
      <c r="L60" s="122"/>
      <c r="M60" s="152">
        <f>(J60+J61)/D60%</f>
        <v>95.553840907898618</v>
      </c>
      <c r="N60" s="107">
        <v>100</v>
      </c>
      <c r="O60" s="175" t="s">
        <v>482</v>
      </c>
      <c r="P60" s="175" t="s">
        <v>107</v>
      </c>
      <c r="Q60" s="175" t="s">
        <v>108</v>
      </c>
      <c r="R60" s="173"/>
    </row>
    <row r="61" spans="2:18" ht="36" x14ac:dyDescent="0.3">
      <c r="B61" s="18"/>
      <c r="C61" s="19" t="s">
        <v>109</v>
      </c>
      <c r="D61" s="121">
        <f t="shared" si="15"/>
        <v>0.71655999999999997</v>
      </c>
      <c r="E61" s="131">
        <v>0.71655999999999997</v>
      </c>
      <c r="F61" s="131"/>
      <c r="G61" s="121">
        <f t="shared" si="0"/>
        <v>0</v>
      </c>
      <c r="H61" s="131"/>
      <c r="I61" s="132"/>
      <c r="J61" s="121">
        <f t="shared" si="1"/>
        <v>0.71655999999999997</v>
      </c>
      <c r="K61" s="125">
        <v>0.71655999999999997</v>
      </c>
      <c r="L61" s="125"/>
      <c r="M61" s="153"/>
      <c r="N61" s="108">
        <v>100</v>
      </c>
      <c r="O61" s="176"/>
      <c r="P61" s="176"/>
      <c r="Q61" s="176"/>
      <c r="R61" s="174"/>
    </row>
    <row r="62" spans="2:18" ht="24" x14ac:dyDescent="0.3">
      <c r="B62" s="18"/>
      <c r="C62" s="19" t="s">
        <v>110</v>
      </c>
      <c r="D62" s="121">
        <f t="shared" si="15"/>
        <v>200.95415</v>
      </c>
      <c r="E62" s="125">
        <v>200.95415</v>
      </c>
      <c r="F62" s="133"/>
      <c r="G62" s="121">
        <f t="shared" si="0"/>
        <v>200.95415</v>
      </c>
      <c r="H62" s="125">
        <v>200.95415</v>
      </c>
      <c r="I62" s="133"/>
      <c r="J62" s="121">
        <f t="shared" si="1"/>
        <v>135.34264999999999</v>
      </c>
      <c r="K62" s="125">
        <v>135.34264999999999</v>
      </c>
      <c r="L62" s="133"/>
      <c r="M62" s="29">
        <f t="shared" si="16"/>
        <v>67.350014916337869</v>
      </c>
      <c r="N62" s="29">
        <v>90</v>
      </c>
      <c r="O62" s="26" t="s">
        <v>481</v>
      </c>
      <c r="P62" s="1" t="s">
        <v>111</v>
      </c>
      <c r="Q62" s="3" t="s">
        <v>108</v>
      </c>
      <c r="R62" s="4"/>
    </row>
    <row r="63" spans="2:18" ht="36" x14ac:dyDescent="0.3">
      <c r="B63" s="18"/>
      <c r="C63" s="17" t="s">
        <v>500</v>
      </c>
      <c r="D63" s="121">
        <f t="shared" si="15"/>
        <v>45.32</v>
      </c>
      <c r="E63" s="125">
        <v>45.32</v>
      </c>
      <c r="F63" s="125"/>
      <c r="G63" s="121">
        <f t="shared" si="0"/>
        <v>100</v>
      </c>
      <c r="H63" s="125">
        <v>100</v>
      </c>
      <c r="I63" s="125"/>
      <c r="J63" s="121">
        <f t="shared" si="1"/>
        <v>0</v>
      </c>
      <c r="K63" s="127"/>
      <c r="L63" s="129"/>
      <c r="M63" s="29">
        <f t="shared" si="16"/>
        <v>0</v>
      </c>
      <c r="N63" s="29"/>
      <c r="O63" s="26" t="s">
        <v>112</v>
      </c>
      <c r="P63" s="30" t="s">
        <v>113</v>
      </c>
      <c r="Q63" s="46" t="s">
        <v>114</v>
      </c>
      <c r="R63" s="31"/>
    </row>
    <row r="64" spans="2:18" ht="36" x14ac:dyDescent="0.3">
      <c r="B64" s="18"/>
      <c r="C64" s="117" t="s">
        <v>364</v>
      </c>
      <c r="D64" s="121">
        <f t="shared" si="15"/>
        <v>0.90500000000000003</v>
      </c>
      <c r="E64" s="124">
        <v>0.90500000000000003</v>
      </c>
      <c r="F64" s="124"/>
      <c r="G64" s="121">
        <f t="shared" ref="G64" si="21">H64+I64</f>
        <v>0.90500000000000003</v>
      </c>
      <c r="H64" s="124">
        <v>0.90500000000000003</v>
      </c>
      <c r="I64" s="125"/>
      <c r="J64" s="121">
        <f t="shared" ref="J64" si="22">K64+L64</f>
        <v>0.90500000000000003</v>
      </c>
      <c r="K64" s="125">
        <v>0.90500000000000003</v>
      </c>
      <c r="L64" s="125"/>
      <c r="M64" s="29">
        <f t="shared" si="16"/>
        <v>100</v>
      </c>
      <c r="N64" s="29"/>
      <c r="O64" s="26" t="s">
        <v>433</v>
      </c>
      <c r="P64" s="52">
        <v>58</v>
      </c>
      <c r="Q64" s="6" t="s">
        <v>365</v>
      </c>
      <c r="R64" s="31"/>
    </row>
    <row r="65" spans="2:18" ht="36" x14ac:dyDescent="0.3">
      <c r="B65" s="18"/>
      <c r="C65" s="91" t="s">
        <v>366</v>
      </c>
      <c r="D65" s="121">
        <f t="shared" ref="D65:D66" si="23">E65+F65</f>
        <v>22.872510000000002</v>
      </c>
      <c r="E65" s="124">
        <f>22.89545-0.02294</f>
        <v>22.872510000000002</v>
      </c>
      <c r="F65" s="124"/>
      <c r="G65" s="121">
        <f t="shared" ref="G65:G66" si="24">H65+I65</f>
        <v>22.89545</v>
      </c>
      <c r="H65" s="124">
        <v>22.89545</v>
      </c>
      <c r="I65" s="125"/>
      <c r="J65" s="121">
        <f t="shared" ref="J65:J66" si="25">K65+L65</f>
        <v>1.88558</v>
      </c>
      <c r="K65" s="125">
        <f>0.13216+1.75342</f>
        <v>1.88558</v>
      </c>
      <c r="L65" s="125"/>
      <c r="M65" s="29">
        <f t="shared" si="16"/>
        <v>8.2438700431216336</v>
      </c>
      <c r="N65" s="29"/>
      <c r="O65" s="26" t="s">
        <v>434</v>
      </c>
      <c r="P65" s="52">
        <v>17</v>
      </c>
      <c r="Q65" s="6" t="s">
        <v>367</v>
      </c>
      <c r="R65" s="31"/>
    </row>
    <row r="66" spans="2:18" ht="24" x14ac:dyDescent="0.3">
      <c r="B66" s="18"/>
      <c r="C66" s="21" t="s">
        <v>368</v>
      </c>
      <c r="D66" s="121">
        <f t="shared" si="23"/>
        <v>250</v>
      </c>
      <c r="E66" s="124">
        <v>250</v>
      </c>
      <c r="F66" s="124"/>
      <c r="G66" s="121">
        <f t="shared" si="24"/>
        <v>1064.99548</v>
      </c>
      <c r="H66" s="124">
        <v>1064.99548</v>
      </c>
      <c r="I66" s="125"/>
      <c r="J66" s="121">
        <f t="shared" si="25"/>
        <v>212.999</v>
      </c>
      <c r="K66" s="125">
        <v>212.999</v>
      </c>
      <c r="L66" s="125"/>
      <c r="M66" s="29">
        <f t="shared" si="16"/>
        <v>85.199600000000004</v>
      </c>
      <c r="N66" s="29">
        <v>10</v>
      </c>
      <c r="O66" s="26" t="s">
        <v>435</v>
      </c>
      <c r="P66" s="52">
        <v>64</v>
      </c>
      <c r="Q66" s="6" t="s">
        <v>369</v>
      </c>
      <c r="R66" s="31"/>
    </row>
    <row r="67" spans="2:18" ht="72" x14ac:dyDescent="0.3">
      <c r="B67" s="18"/>
      <c r="C67" s="65" t="s">
        <v>340</v>
      </c>
      <c r="D67" s="121">
        <f t="shared" si="15"/>
        <v>0.4</v>
      </c>
      <c r="E67" s="124">
        <v>0.4</v>
      </c>
      <c r="F67" s="124"/>
      <c r="G67" s="121">
        <f t="shared" ref="G67" si="26">H67+I67</f>
        <v>0</v>
      </c>
      <c r="H67" s="125"/>
      <c r="I67" s="125"/>
      <c r="J67" s="121">
        <f t="shared" ref="J67" si="27">K67+L67</f>
        <v>0.4</v>
      </c>
      <c r="K67" s="125">
        <f>0.2+0.2</f>
        <v>0.4</v>
      </c>
      <c r="L67" s="125"/>
      <c r="M67" s="29">
        <f t="shared" si="16"/>
        <v>100</v>
      </c>
      <c r="N67" s="29"/>
      <c r="O67" s="26"/>
      <c r="P67" s="65" t="s">
        <v>341</v>
      </c>
      <c r="Q67" s="65" t="s">
        <v>105</v>
      </c>
      <c r="R67" s="31"/>
    </row>
    <row r="68" spans="2:18" ht="72" x14ac:dyDescent="0.3">
      <c r="B68" s="18"/>
      <c r="C68" s="65" t="s">
        <v>342</v>
      </c>
      <c r="D68" s="121">
        <f t="shared" ref="D68:D70" si="28">E68+F68</f>
        <v>7</v>
      </c>
      <c r="E68" s="124">
        <v>7</v>
      </c>
      <c r="F68" s="124"/>
      <c r="G68" s="121">
        <f t="shared" ref="G68" si="29">H68+I68</f>
        <v>0</v>
      </c>
      <c r="H68" s="125"/>
      <c r="I68" s="125"/>
      <c r="J68" s="121">
        <f t="shared" ref="J68:J69" si="30">K68+L68</f>
        <v>3.5</v>
      </c>
      <c r="K68" s="125">
        <v>3.5</v>
      </c>
      <c r="L68" s="125"/>
      <c r="M68" s="29">
        <f t="shared" si="16"/>
        <v>49.999999999999993</v>
      </c>
      <c r="N68" s="29"/>
      <c r="O68" s="26"/>
      <c r="P68" s="65" t="s">
        <v>343</v>
      </c>
      <c r="Q68" s="65" t="s">
        <v>94</v>
      </c>
      <c r="R68" s="31"/>
    </row>
    <row r="69" spans="2:18" ht="48" x14ac:dyDescent="0.3">
      <c r="B69" s="18"/>
      <c r="C69" s="102" t="s">
        <v>499</v>
      </c>
      <c r="D69" s="121">
        <f t="shared" si="28"/>
        <v>50</v>
      </c>
      <c r="E69" s="124">
        <v>50</v>
      </c>
      <c r="F69" s="124"/>
      <c r="G69" s="121">
        <f t="shared" ref="G69:G70" si="31">H69+I69</f>
        <v>112.777</v>
      </c>
      <c r="H69" s="124">
        <v>112.777</v>
      </c>
      <c r="I69" s="125"/>
      <c r="J69" s="121">
        <f t="shared" si="30"/>
        <v>0</v>
      </c>
      <c r="K69" s="125"/>
      <c r="L69" s="125"/>
      <c r="M69" s="29">
        <f t="shared" si="16"/>
        <v>0</v>
      </c>
      <c r="N69" s="29"/>
      <c r="O69" s="1" t="s">
        <v>437</v>
      </c>
      <c r="P69" s="103">
        <v>46</v>
      </c>
      <c r="Q69" s="100" t="s">
        <v>438</v>
      </c>
      <c r="R69" s="31"/>
    </row>
    <row r="70" spans="2:18" ht="36" x14ac:dyDescent="0.3">
      <c r="B70" s="18"/>
      <c r="C70" s="102" t="s">
        <v>497</v>
      </c>
      <c r="D70" s="121">
        <f t="shared" si="28"/>
        <v>0.111</v>
      </c>
      <c r="E70" s="124">
        <v>0.111</v>
      </c>
      <c r="F70" s="124"/>
      <c r="G70" s="121">
        <f t="shared" si="31"/>
        <v>0.111</v>
      </c>
      <c r="H70" s="124">
        <v>0.111</v>
      </c>
      <c r="I70" s="125"/>
      <c r="J70" s="121">
        <f t="shared" ref="J70" si="32">K70+L70</f>
        <v>0</v>
      </c>
      <c r="K70" s="125"/>
      <c r="L70" s="125"/>
      <c r="M70" s="29">
        <f t="shared" si="16"/>
        <v>0</v>
      </c>
      <c r="N70" s="29"/>
      <c r="O70" s="1" t="s">
        <v>439</v>
      </c>
      <c r="P70" s="103">
        <v>71</v>
      </c>
      <c r="Q70" s="101" t="s">
        <v>372</v>
      </c>
      <c r="R70" s="31"/>
    </row>
    <row r="71" spans="2:18" ht="48" x14ac:dyDescent="0.3">
      <c r="B71" s="18"/>
      <c r="C71" s="102" t="s">
        <v>494</v>
      </c>
      <c r="D71" s="121">
        <f t="shared" ref="D71:D74" si="33">E71+F71</f>
        <v>20</v>
      </c>
      <c r="E71" s="124">
        <v>20</v>
      </c>
      <c r="F71" s="124"/>
      <c r="G71" s="121">
        <f t="shared" ref="G71:G73" si="34">H71+I71</f>
        <v>79.781000000000006</v>
      </c>
      <c r="H71" s="124">
        <v>79.781000000000006</v>
      </c>
      <c r="I71" s="125"/>
      <c r="J71" s="121">
        <f t="shared" ref="J71:J73" si="35">K71+L71</f>
        <v>0</v>
      </c>
      <c r="K71" s="125"/>
      <c r="L71" s="125"/>
      <c r="M71" s="29">
        <f t="shared" si="16"/>
        <v>0</v>
      </c>
      <c r="N71" s="29"/>
      <c r="O71" s="26" t="s">
        <v>440</v>
      </c>
      <c r="P71" s="52" t="s">
        <v>376</v>
      </c>
      <c r="Q71" s="99" t="s">
        <v>367</v>
      </c>
      <c r="R71" s="31"/>
    </row>
    <row r="72" spans="2:18" x14ac:dyDescent="0.3">
      <c r="B72" s="18"/>
      <c r="C72" s="87" t="s">
        <v>495</v>
      </c>
      <c r="D72" s="121"/>
      <c r="E72" s="124"/>
      <c r="F72" s="124">
        <v>0.48773</v>
      </c>
      <c r="G72" s="121"/>
      <c r="H72" s="124"/>
      <c r="I72" s="125"/>
      <c r="J72" s="121"/>
      <c r="K72" s="125"/>
      <c r="L72" s="125"/>
      <c r="M72" s="29"/>
      <c r="N72" s="29"/>
      <c r="O72" s="26"/>
      <c r="P72" s="52"/>
      <c r="Q72" s="6"/>
      <c r="R72" s="31"/>
    </row>
    <row r="73" spans="2:18" x14ac:dyDescent="0.3">
      <c r="B73" s="18"/>
      <c r="C73" s="87" t="s">
        <v>496</v>
      </c>
      <c r="D73" s="121">
        <f t="shared" si="33"/>
        <v>0.78917000000000004</v>
      </c>
      <c r="E73" s="124"/>
      <c r="F73" s="124">
        <v>0.78917000000000004</v>
      </c>
      <c r="G73" s="121">
        <f t="shared" si="34"/>
        <v>0</v>
      </c>
      <c r="H73" s="125"/>
      <c r="I73" s="125"/>
      <c r="J73" s="121">
        <f t="shared" si="35"/>
        <v>0</v>
      </c>
      <c r="K73" s="125"/>
      <c r="L73" s="125"/>
      <c r="M73" s="29"/>
      <c r="N73" s="29"/>
      <c r="O73" s="26"/>
      <c r="P73" s="52"/>
      <c r="Q73" s="6"/>
      <c r="R73" s="31"/>
    </row>
    <row r="74" spans="2:18" ht="12.6" x14ac:dyDescent="0.3">
      <c r="B74" s="18"/>
      <c r="C74" s="83" t="s">
        <v>391</v>
      </c>
      <c r="D74" s="81">
        <f t="shared" si="33"/>
        <v>2.2599999999999999E-3</v>
      </c>
      <c r="E74" s="82"/>
      <c r="F74" s="82">
        <v>2.2599999999999999E-3</v>
      </c>
      <c r="G74" s="121"/>
      <c r="H74" s="125"/>
      <c r="I74" s="125"/>
      <c r="J74" s="121"/>
      <c r="K74" s="125"/>
      <c r="L74" s="125"/>
      <c r="M74" s="29"/>
      <c r="N74" s="29"/>
      <c r="O74" s="26"/>
      <c r="P74" s="38"/>
      <c r="Q74" s="6"/>
      <c r="R74" s="31"/>
    </row>
    <row r="75" spans="2:18" x14ac:dyDescent="0.3">
      <c r="B75" s="18"/>
      <c r="C75" s="43" t="s">
        <v>33</v>
      </c>
      <c r="D75" s="121">
        <f t="shared" si="15"/>
        <v>1700.44255</v>
      </c>
      <c r="E75" s="123">
        <f>SUM(E51:E74)</f>
        <v>1498.80934</v>
      </c>
      <c r="F75" s="123">
        <f>SUM(F51:F74)</f>
        <v>201.63321000000002</v>
      </c>
      <c r="G75" s="121">
        <f t="shared" si="0"/>
        <v>3749.8835399999998</v>
      </c>
      <c r="H75" s="123">
        <f>SUM(H51:H74)</f>
        <v>2519.1834799999997</v>
      </c>
      <c r="I75" s="123">
        <f>SUM(I51:I74)</f>
        <v>1230.7000600000001</v>
      </c>
      <c r="J75" s="121">
        <f t="shared" si="1"/>
        <v>1368.0308199999997</v>
      </c>
      <c r="K75" s="123">
        <f>SUM(K51:K74)</f>
        <v>1167.6767699999998</v>
      </c>
      <c r="L75" s="123">
        <f>SUM(L51:L74)</f>
        <v>200.35405</v>
      </c>
      <c r="M75" s="29">
        <f t="shared" si="16"/>
        <v>80.451457769037816</v>
      </c>
      <c r="N75" s="29"/>
      <c r="O75" s="18"/>
      <c r="P75" s="30"/>
      <c r="Q75" s="2"/>
      <c r="R75" s="31"/>
    </row>
    <row r="76" spans="2:18" x14ac:dyDescent="0.3">
      <c r="B76" s="18"/>
      <c r="C76" s="43"/>
      <c r="D76" s="121"/>
      <c r="E76" s="123"/>
      <c r="F76" s="123"/>
      <c r="G76" s="121"/>
      <c r="H76" s="123"/>
      <c r="I76" s="123"/>
      <c r="J76" s="121"/>
      <c r="K76" s="123"/>
      <c r="L76" s="123"/>
      <c r="M76" s="29"/>
      <c r="N76" s="29"/>
      <c r="O76" s="18"/>
      <c r="P76" s="30"/>
      <c r="Q76" s="2"/>
      <c r="R76" s="31"/>
    </row>
    <row r="77" spans="2:18" x14ac:dyDescent="0.3">
      <c r="B77" s="18"/>
      <c r="C77" s="43"/>
      <c r="D77" s="121"/>
      <c r="E77" s="123"/>
      <c r="F77" s="123"/>
      <c r="G77" s="121"/>
      <c r="H77" s="123"/>
      <c r="I77" s="123"/>
      <c r="J77" s="121"/>
      <c r="K77" s="123"/>
      <c r="L77" s="123"/>
      <c r="M77" s="29"/>
      <c r="N77" s="29"/>
      <c r="O77" s="18"/>
      <c r="P77" s="30"/>
      <c r="Q77" s="2"/>
      <c r="R77" s="31"/>
    </row>
    <row r="78" spans="2:18" ht="36" x14ac:dyDescent="0.3">
      <c r="B78" s="36" t="s">
        <v>115</v>
      </c>
      <c r="C78" s="28" t="s">
        <v>116</v>
      </c>
      <c r="D78" s="121"/>
      <c r="E78" s="120"/>
      <c r="F78" s="120"/>
      <c r="G78" s="121"/>
      <c r="H78" s="122"/>
      <c r="I78" s="123"/>
      <c r="J78" s="121"/>
      <c r="K78" s="122"/>
      <c r="L78" s="122"/>
      <c r="M78" s="29"/>
      <c r="N78" s="29"/>
      <c r="O78" s="4"/>
      <c r="P78" s="33"/>
      <c r="Q78" s="4"/>
      <c r="R78" s="31"/>
    </row>
    <row r="79" spans="2:18" ht="48" x14ac:dyDescent="0.3">
      <c r="B79" s="18"/>
      <c r="C79" s="19" t="s">
        <v>117</v>
      </c>
      <c r="D79" s="121">
        <f t="shared" si="15"/>
        <v>583.93661999999995</v>
      </c>
      <c r="E79" s="122">
        <v>583.93661999999995</v>
      </c>
      <c r="F79" s="125"/>
      <c r="G79" s="121">
        <f t="shared" si="0"/>
        <v>968.59500000000003</v>
      </c>
      <c r="H79" s="122">
        <v>968.59500000000003</v>
      </c>
      <c r="I79" s="125"/>
      <c r="J79" s="121">
        <f t="shared" si="1"/>
        <v>583.93661999999983</v>
      </c>
      <c r="K79" s="122">
        <f>111.31521+114.01601+99.76363+101.06989+79.79742+77.44963+0.52483</f>
        <v>583.93661999999983</v>
      </c>
      <c r="L79" s="125"/>
      <c r="M79" s="29">
        <f t="shared" si="16"/>
        <v>99.999999999999972</v>
      </c>
      <c r="N79" s="29"/>
      <c r="O79" s="26"/>
      <c r="P79" s="3" t="s">
        <v>118</v>
      </c>
      <c r="Q79" s="3" t="s">
        <v>82</v>
      </c>
      <c r="R79" s="31"/>
    </row>
    <row r="80" spans="2:18" ht="36" x14ac:dyDescent="0.3">
      <c r="B80" s="18"/>
      <c r="C80" s="19" t="s">
        <v>119</v>
      </c>
      <c r="D80" s="121">
        <f t="shared" si="15"/>
        <v>268.91000000000003</v>
      </c>
      <c r="E80" s="122">
        <v>268.91000000000003</v>
      </c>
      <c r="F80" s="125"/>
      <c r="G80" s="121">
        <f t="shared" si="0"/>
        <v>489.995</v>
      </c>
      <c r="H80" s="122">
        <v>489.995</v>
      </c>
      <c r="I80" s="125"/>
      <c r="J80" s="121">
        <f t="shared" si="1"/>
        <v>236.69964999999999</v>
      </c>
      <c r="K80" s="122">
        <v>236.69964999999999</v>
      </c>
      <c r="L80" s="125"/>
      <c r="M80" s="29">
        <f t="shared" si="16"/>
        <v>88.021884645420386</v>
      </c>
      <c r="N80" s="29"/>
      <c r="O80" s="26" t="s">
        <v>219</v>
      </c>
      <c r="P80" s="26" t="s">
        <v>120</v>
      </c>
      <c r="Q80" s="3" t="s">
        <v>121</v>
      </c>
      <c r="R80" s="31"/>
    </row>
    <row r="81" spans="2:19" x14ac:dyDescent="0.3">
      <c r="B81" s="18"/>
      <c r="C81" s="47" t="s">
        <v>33</v>
      </c>
      <c r="D81" s="121">
        <f t="shared" si="15"/>
        <v>852.84662000000003</v>
      </c>
      <c r="E81" s="125">
        <f>SUM(E79:E80)</f>
        <v>852.84662000000003</v>
      </c>
      <c r="F81" s="125">
        <f>SUM(F79:F80)</f>
        <v>0</v>
      </c>
      <c r="G81" s="121">
        <f t="shared" si="0"/>
        <v>1458.5900000000001</v>
      </c>
      <c r="H81" s="125">
        <f>SUM(H79:H80)</f>
        <v>1458.5900000000001</v>
      </c>
      <c r="I81" s="125">
        <f>SUM(I79:I80)</f>
        <v>0</v>
      </c>
      <c r="J81" s="121">
        <f t="shared" si="1"/>
        <v>820.63626999999985</v>
      </c>
      <c r="K81" s="125">
        <f>SUM(K79:K80)</f>
        <v>820.63626999999985</v>
      </c>
      <c r="L81" s="125">
        <f>SUM(L79:L80)</f>
        <v>0</v>
      </c>
      <c r="M81" s="29">
        <f t="shared" si="16"/>
        <v>96.223195443982618</v>
      </c>
      <c r="N81" s="29"/>
      <c r="O81" s="18"/>
      <c r="P81" s="30"/>
      <c r="Q81" s="2"/>
      <c r="R81" s="31"/>
    </row>
    <row r="82" spans="2:19" x14ac:dyDescent="0.3">
      <c r="B82" s="18"/>
      <c r="C82" s="47"/>
      <c r="D82" s="121"/>
      <c r="E82" s="125"/>
      <c r="F82" s="125"/>
      <c r="G82" s="121"/>
      <c r="H82" s="125"/>
      <c r="I82" s="125"/>
      <c r="J82" s="121"/>
      <c r="K82" s="125"/>
      <c r="L82" s="125"/>
      <c r="M82" s="29"/>
      <c r="N82" s="29"/>
      <c r="O82" s="18"/>
      <c r="P82" s="30"/>
      <c r="Q82" s="2"/>
      <c r="R82" s="31"/>
    </row>
    <row r="83" spans="2:19" x14ac:dyDescent="0.3">
      <c r="B83" s="18"/>
      <c r="C83" s="47"/>
      <c r="D83" s="121"/>
      <c r="E83" s="125"/>
      <c r="F83" s="125"/>
      <c r="G83" s="121"/>
      <c r="H83" s="125"/>
      <c r="I83" s="125"/>
      <c r="J83" s="121"/>
      <c r="K83" s="125"/>
      <c r="L83" s="125"/>
      <c r="M83" s="29"/>
      <c r="N83" s="29"/>
      <c r="O83" s="18"/>
      <c r="P83" s="30"/>
      <c r="Q83" s="2"/>
      <c r="R83" s="31"/>
    </row>
    <row r="84" spans="2:19" ht="36" x14ac:dyDescent="0.3">
      <c r="B84" s="36" t="s">
        <v>122</v>
      </c>
      <c r="C84" s="28" t="s">
        <v>123</v>
      </c>
      <c r="D84" s="121"/>
      <c r="E84" s="120"/>
      <c r="F84" s="120"/>
      <c r="G84" s="121"/>
      <c r="H84" s="122"/>
      <c r="I84" s="123"/>
      <c r="J84" s="121"/>
      <c r="K84" s="122"/>
      <c r="L84" s="122"/>
      <c r="M84" s="29"/>
      <c r="N84" s="29"/>
      <c r="O84" s="4"/>
      <c r="P84" s="33"/>
      <c r="Q84" s="4"/>
      <c r="R84" s="31"/>
    </row>
    <row r="85" spans="2:19" ht="24" x14ac:dyDescent="0.3">
      <c r="B85" s="18"/>
      <c r="C85" s="19" t="s">
        <v>124</v>
      </c>
      <c r="D85" s="121">
        <f t="shared" si="15"/>
        <v>0.57999999999999996</v>
      </c>
      <c r="E85" s="122">
        <v>0.57999999999999996</v>
      </c>
      <c r="F85" s="125"/>
      <c r="G85" s="121">
        <f t="shared" si="0"/>
        <v>0.57999999999999996</v>
      </c>
      <c r="H85" s="122">
        <v>0.57999999999999996</v>
      </c>
      <c r="I85" s="125"/>
      <c r="J85" s="121">
        <f t="shared" si="1"/>
        <v>0.57999999999999996</v>
      </c>
      <c r="K85" s="122">
        <v>0.57999999999999996</v>
      </c>
      <c r="L85" s="125"/>
      <c r="M85" s="29">
        <f t="shared" si="16"/>
        <v>100</v>
      </c>
      <c r="N85" s="29"/>
      <c r="O85" s="26" t="s">
        <v>480</v>
      </c>
      <c r="P85" s="45" t="s">
        <v>126</v>
      </c>
      <c r="Q85" s="6" t="s">
        <v>127</v>
      </c>
      <c r="R85" s="4"/>
    </row>
    <row r="86" spans="2:19" ht="24" x14ac:dyDescent="0.3">
      <c r="B86" s="18"/>
      <c r="C86" s="65" t="s">
        <v>329</v>
      </c>
      <c r="D86" s="121">
        <f t="shared" si="15"/>
        <v>78.587959999999995</v>
      </c>
      <c r="E86" s="122">
        <v>78.587959999999995</v>
      </c>
      <c r="F86" s="125"/>
      <c r="G86" s="121">
        <f t="shared" si="0"/>
        <v>78.587959999999995</v>
      </c>
      <c r="H86" s="122">
        <v>78.587959999999995</v>
      </c>
      <c r="I86" s="125"/>
      <c r="J86" s="121">
        <f t="shared" si="1"/>
        <v>73.395349999999993</v>
      </c>
      <c r="K86" s="122">
        <v>73.395349999999993</v>
      </c>
      <c r="L86" s="125"/>
      <c r="M86" s="29">
        <f t="shared" si="16"/>
        <v>93.392613830413723</v>
      </c>
      <c r="N86" s="29">
        <v>100</v>
      </c>
      <c r="O86" s="26" t="s">
        <v>441</v>
      </c>
      <c r="P86" s="48">
        <v>127</v>
      </c>
      <c r="Q86" s="6" t="s">
        <v>328</v>
      </c>
      <c r="R86" s="4"/>
    </row>
    <row r="87" spans="2:19" ht="48" x14ac:dyDescent="0.3">
      <c r="B87" s="18"/>
      <c r="C87" s="102" t="s">
        <v>498</v>
      </c>
      <c r="D87" s="121">
        <f t="shared" si="15"/>
        <v>5</v>
      </c>
      <c r="E87" s="122">
        <v>5</v>
      </c>
      <c r="F87" s="125"/>
      <c r="G87" s="121">
        <f t="shared" si="0"/>
        <v>5</v>
      </c>
      <c r="H87" s="122">
        <v>5</v>
      </c>
      <c r="I87" s="125"/>
      <c r="J87" s="121">
        <f t="shared" si="1"/>
        <v>0</v>
      </c>
      <c r="K87" s="122"/>
      <c r="L87" s="125"/>
      <c r="M87" s="29">
        <f t="shared" si="16"/>
        <v>0</v>
      </c>
      <c r="N87" s="29"/>
      <c r="O87" s="116" t="s">
        <v>442</v>
      </c>
      <c r="P87" s="73" t="s">
        <v>113</v>
      </c>
      <c r="Q87" s="6" t="s">
        <v>114</v>
      </c>
      <c r="R87" s="4"/>
    </row>
    <row r="88" spans="2:19" ht="48" x14ac:dyDescent="0.3">
      <c r="B88" s="18"/>
      <c r="C88" s="87" t="s">
        <v>397</v>
      </c>
      <c r="D88" s="121"/>
      <c r="E88" s="122"/>
      <c r="F88" s="125">
        <v>45.475879999999997</v>
      </c>
      <c r="G88" s="121"/>
      <c r="H88" s="122"/>
      <c r="I88" s="125"/>
      <c r="J88" s="121"/>
      <c r="K88" s="122"/>
      <c r="L88" s="125"/>
      <c r="M88" s="29"/>
      <c r="N88" s="29"/>
      <c r="O88" s="26"/>
      <c r="P88" s="45"/>
      <c r="Q88" s="6"/>
      <c r="R88" s="4" t="s">
        <v>511</v>
      </c>
      <c r="S88" s="111"/>
    </row>
    <row r="89" spans="2:19" x14ac:dyDescent="0.3">
      <c r="B89" s="18"/>
      <c r="C89" s="19"/>
      <c r="D89" s="121"/>
      <c r="E89" s="122">
        <v>3.8999999999999999E-4</v>
      </c>
      <c r="F89" s="125"/>
      <c r="G89" s="121"/>
      <c r="H89" s="122"/>
      <c r="I89" s="125"/>
      <c r="J89" s="121"/>
      <c r="K89" s="122"/>
      <c r="L89" s="125"/>
      <c r="M89" s="29"/>
      <c r="N89" s="29"/>
      <c r="O89" s="26"/>
      <c r="P89" s="45"/>
      <c r="Q89" s="6"/>
      <c r="R89" s="4"/>
    </row>
    <row r="90" spans="2:19" x14ac:dyDescent="0.3">
      <c r="B90" s="18"/>
      <c r="C90" s="47" t="s">
        <v>33</v>
      </c>
      <c r="D90" s="121">
        <f t="shared" si="15"/>
        <v>129.64422999999999</v>
      </c>
      <c r="E90" s="125">
        <f>SUM(E85:E89)</f>
        <v>84.16834999999999</v>
      </c>
      <c r="F90" s="125">
        <f>SUM(F85:F89)</f>
        <v>45.475879999999997</v>
      </c>
      <c r="G90" s="121">
        <f t="shared" si="0"/>
        <v>84.167959999999994</v>
      </c>
      <c r="H90" s="125">
        <f>SUM(H85:H87)</f>
        <v>84.167959999999994</v>
      </c>
      <c r="I90" s="125">
        <f>SUM(I85:I87)</f>
        <v>0</v>
      </c>
      <c r="J90" s="121">
        <f t="shared" si="1"/>
        <v>73.975349999999992</v>
      </c>
      <c r="K90" s="125">
        <f>SUM(K85:K87)</f>
        <v>73.975349999999992</v>
      </c>
      <c r="L90" s="125">
        <f>SUM(L85:L87)</f>
        <v>0</v>
      </c>
      <c r="M90" s="29">
        <f t="shared" si="16"/>
        <v>57.060271791502025</v>
      </c>
      <c r="N90" s="29"/>
      <c r="O90" s="49"/>
      <c r="P90" s="30"/>
      <c r="Q90" s="2"/>
      <c r="R90" s="4"/>
    </row>
    <row r="91" spans="2:19" x14ac:dyDescent="0.3">
      <c r="B91" s="18"/>
      <c r="C91" s="47"/>
      <c r="D91" s="121"/>
      <c r="E91" s="125"/>
      <c r="F91" s="125"/>
      <c r="G91" s="121"/>
      <c r="H91" s="125"/>
      <c r="I91" s="125"/>
      <c r="J91" s="121"/>
      <c r="K91" s="125"/>
      <c r="L91" s="125"/>
      <c r="M91" s="29"/>
      <c r="N91" s="29"/>
      <c r="O91" s="49"/>
      <c r="P91" s="30"/>
      <c r="Q91" s="2"/>
      <c r="R91" s="4"/>
    </row>
    <row r="92" spans="2:19" x14ac:dyDescent="0.3">
      <c r="B92" s="18"/>
      <c r="C92" s="47"/>
      <c r="D92" s="121"/>
      <c r="E92" s="125"/>
      <c r="F92" s="125"/>
      <c r="G92" s="121"/>
      <c r="H92" s="125"/>
      <c r="I92" s="125"/>
      <c r="J92" s="121"/>
      <c r="K92" s="125"/>
      <c r="L92" s="125"/>
      <c r="M92" s="29"/>
      <c r="N92" s="29"/>
      <c r="O92" s="49"/>
      <c r="P92" s="30"/>
      <c r="Q92" s="2"/>
      <c r="R92" s="4"/>
    </row>
    <row r="93" spans="2:19" ht="24" x14ac:dyDescent="0.3">
      <c r="B93" s="36" t="s">
        <v>128</v>
      </c>
      <c r="C93" s="43" t="s">
        <v>129</v>
      </c>
      <c r="D93" s="121"/>
      <c r="E93" s="120"/>
      <c r="F93" s="120"/>
      <c r="G93" s="121"/>
      <c r="H93" s="122"/>
      <c r="I93" s="123"/>
      <c r="J93" s="121"/>
      <c r="K93" s="122"/>
      <c r="L93" s="122"/>
      <c r="M93" s="29"/>
      <c r="N93" s="29"/>
      <c r="O93" s="4"/>
      <c r="P93" s="33"/>
      <c r="Q93" s="4"/>
      <c r="R93" s="31"/>
    </row>
    <row r="94" spans="2:19" ht="36" x14ac:dyDescent="0.3">
      <c r="B94" s="18"/>
      <c r="C94" s="19" t="s">
        <v>130</v>
      </c>
      <c r="D94" s="121">
        <f t="shared" si="15"/>
        <v>1.6</v>
      </c>
      <c r="E94" s="122">
        <v>1.6</v>
      </c>
      <c r="F94" s="125"/>
      <c r="G94" s="121">
        <f t="shared" si="0"/>
        <v>1.6</v>
      </c>
      <c r="H94" s="122">
        <v>1.6</v>
      </c>
      <c r="I94" s="125"/>
      <c r="J94" s="121">
        <f t="shared" si="1"/>
        <v>1.6</v>
      </c>
      <c r="K94" s="122">
        <v>1.6</v>
      </c>
      <c r="L94" s="125"/>
      <c r="M94" s="29">
        <f t="shared" ref="M94:M127" si="36">J94/D94%</f>
        <v>100</v>
      </c>
      <c r="N94" s="29"/>
      <c r="O94" s="50" t="s">
        <v>131</v>
      </c>
      <c r="P94" s="26" t="s">
        <v>132</v>
      </c>
      <c r="Q94" s="3" t="s">
        <v>133</v>
      </c>
      <c r="R94" s="109"/>
    </row>
    <row r="95" spans="2:19" ht="36" x14ac:dyDescent="0.3">
      <c r="B95" s="18"/>
      <c r="C95" s="19" t="s">
        <v>134</v>
      </c>
      <c r="D95" s="121">
        <f t="shared" si="15"/>
        <v>17.452200000000001</v>
      </c>
      <c r="E95" s="122">
        <v>17.452200000000001</v>
      </c>
      <c r="F95" s="125"/>
      <c r="G95" s="121">
        <f t="shared" si="0"/>
        <v>17.452200000000001</v>
      </c>
      <c r="H95" s="122">
        <v>17.452200000000001</v>
      </c>
      <c r="I95" s="134"/>
      <c r="J95" s="121">
        <f t="shared" si="1"/>
        <v>17.452200000000001</v>
      </c>
      <c r="K95" s="122">
        <v>17.452200000000001</v>
      </c>
      <c r="L95" s="125"/>
      <c r="M95" s="29">
        <f t="shared" si="36"/>
        <v>100</v>
      </c>
      <c r="N95" s="29"/>
      <c r="O95" s="50" t="s">
        <v>479</v>
      </c>
      <c r="P95" s="38" t="s">
        <v>135</v>
      </c>
      <c r="Q95" s="3" t="s">
        <v>136</v>
      </c>
      <c r="R95" s="3"/>
    </row>
    <row r="96" spans="2:19" ht="48" x14ac:dyDescent="0.3">
      <c r="B96" s="18"/>
      <c r="C96" s="22" t="s">
        <v>137</v>
      </c>
      <c r="D96" s="121">
        <f t="shared" si="15"/>
        <v>149.97154</v>
      </c>
      <c r="E96" s="122">
        <v>149.97154</v>
      </c>
      <c r="F96" s="125"/>
      <c r="G96" s="121">
        <f t="shared" si="0"/>
        <v>149.999</v>
      </c>
      <c r="H96" s="134">
        <v>149.999</v>
      </c>
      <c r="I96" s="134"/>
      <c r="J96" s="121">
        <f t="shared" si="1"/>
        <v>149.97154</v>
      </c>
      <c r="K96" s="122">
        <v>149.97154</v>
      </c>
      <c r="L96" s="125"/>
      <c r="M96" s="29">
        <f t="shared" si="36"/>
        <v>100</v>
      </c>
      <c r="N96" s="29">
        <v>100</v>
      </c>
      <c r="O96" s="18" t="s">
        <v>138</v>
      </c>
      <c r="P96" s="38" t="s">
        <v>139</v>
      </c>
      <c r="Q96" s="3" t="s">
        <v>140</v>
      </c>
      <c r="R96" s="31" t="s">
        <v>141</v>
      </c>
    </row>
    <row r="97" spans="2:18" ht="36" x14ac:dyDescent="0.3">
      <c r="B97" s="18"/>
      <c r="C97" s="19" t="s">
        <v>142</v>
      </c>
      <c r="D97" s="121">
        <f t="shared" si="15"/>
        <v>353</v>
      </c>
      <c r="E97" s="125">
        <v>353</v>
      </c>
      <c r="F97" s="125"/>
      <c r="G97" s="121">
        <f t="shared" si="0"/>
        <v>449.99900000000002</v>
      </c>
      <c r="H97" s="125">
        <v>449.99900000000002</v>
      </c>
      <c r="I97" s="125"/>
      <c r="J97" s="121">
        <f t="shared" si="1"/>
        <v>352.26366000000002</v>
      </c>
      <c r="K97" s="122">
        <f>165.52599+89+97.73767</f>
        <v>352.26366000000002</v>
      </c>
      <c r="L97" s="125"/>
      <c r="M97" s="29">
        <f t="shared" si="36"/>
        <v>99.791405099150154</v>
      </c>
      <c r="N97" s="29">
        <v>100</v>
      </c>
      <c r="O97" s="18" t="s">
        <v>478</v>
      </c>
      <c r="P97" s="38" t="s">
        <v>143</v>
      </c>
      <c r="Q97" s="3" t="s">
        <v>144</v>
      </c>
      <c r="R97" s="31"/>
    </row>
    <row r="98" spans="2:18" ht="48" x14ac:dyDescent="0.3">
      <c r="B98" s="18"/>
      <c r="C98" s="23" t="s">
        <v>373</v>
      </c>
      <c r="D98" s="121">
        <f t="shared" si="15"/>
        <v>19.183109999999999</v>
      </c>
      <c r="E98" s="122">
        <v>19.183109999999999</v>
      </c>
      <c r="F98" s="125"/>
      <c r="G98" s="121">
        <f t="shared" si="0"/>
        <v>19.183109999999999</v>
      </c>
      <c r="H98" s="122">
        <v>19.183109999999999</v>
      </c>
      <c r="I98" s="125"/>
      <c r="J98" s="121">
        <f t="shared" si="1"/>
        <v>19.183109999999999</v>
      </c>
      <c r="K98" s="122">
        <f>2.35415+16.82896</f>
        <v>19.183109999999999</v>
      </c>
      <c r="L98" s="125"/>
      <c r="M98" s="29">
        <f t="shared" si="36"/>
        <v>100</v>
      </c>
      <c r="N98" s="29">
        <v>100</v>
      </c>
      <c r="O98" s="18" t="s">
        <v>443</v>
      </c>
      <c r="P98" s="52">
        <v>55</v>
      </c>
      <c r="Q98" s="3" t="s">
        <v>374</v>
      </c>
      <c r="R98" s="31"/>
    </row>
    <row r="99" spans="2:18" ht="36" x14ac:dyDescent="0.3">
      <c r="B99" s="18"/>
      <c r="C99" s="65" t="s">
        <v>320</v>
      </c>
      <c r="D99" s="121">
        <f t="shared" si="15"/>
        <v>103.10299999999999</v>
      </c>
      <c r="E99" s="125">
        <v>103.10299999999999</v>
      </c>
      <c r="F99" s="125"/>
      <c r="G99" s="121">
        <f t="shared" si="0"/>
        <v>103.10299999999999</v>
      </c>
      <c r="H99" s="125">
        <v>103.10299999999999</v>
      </c>
      <c r="I99" s="125"/>
      <c r="J99" s="121">
        <f t="shared" si="1"/>
        <v>20.6</v>
      </c>
      <c r="K99" s="122">
        <v>20.6</v>
      </c>
      <c r="L99" s="125"/>
      <c r="M99" s="29">
        <f t="shared" si="36"/>
        <v>19.980019980019982</v>
      </c>
      <c r="N99" s="29">
        <v>50</v>
      </c>
      <c r="O99" s="18" t="s">
        <v>444</v>
      </c>
      <c r="P99" s="51">
        <v>42</v>
      </c>
      <c r="Q99" s="3" t="s">
        <v>321</v>
      </c>
      <c r="R99" s="31"/>
    </row>
    <row r="100" spans="2:18" ht="48" x14ac:dyDescent="0.3">
      <c r="B100" s="18"/>
      <c r="C100" s="65" t="s">
        <v>344</v>
      </c>
      <c r="D100" s="121">
        <f t="shared" si="15"/>
        <v>16.541239999999998</v>
      </c>
      <c r="E100" s="125">
        <v>16.541239999999998</v>
      </c>
      <c r="F100" s="125"/>
      <c r="G100" s="121">
        <f t="shared" si="0"/>
        <v>16.541239999999998</v>
      </c>
      <c r="H100" s="125">
        <v>16.541239999999998</v>
      </c>
      <c r="I100" s="125"/>
      <c r="J100" s="121">
        <f t="shared" si="1"/>
        <v>16.540410000000001</v>
      </c>
      <c r="K100" s="122">
        <v>16.540410000000001</v>
      </c>
      <c r="L100" s="125"/>
      <c r="M100" s="29">
        <f t="shared" si="36"/>
        <v>99.99498223833281</v>
      </c>
      <c r="N100" s="29">
        <v>100</v>
      </c>
      <c r="O100" s="18" t="s">
        <v>445</v>
      </c>
      <c r="P100" s="52" t="s">
        <v>345</v>
      </c>
      <c r="Q100" s="65" t="s">
        <v>140</v>
      </c>
      <c r="R100" s="31"/>
    </row>
    <row r="101" spans="2:18" ht="48" x14ac:dyDescent="0.3">
      <c r="B101" s="18"/>
      <c r="C101" s="92" t="s">
        <v>357</v>
      </c>
      <c r="D101" s="121">
        <f t="shared" si="15"/>
        <v>15.433</v>
      </c>
      <c r="E101" s="125">
        <v>15.433</v>
      </c>
      <c r="F101" s="125"/>
      <c r="G101" s="121">
        <f t="shared" si="0"/>
        <v>15.433</v>
      </c>
      <c r="H101" s="125">
        <v>15.433</v>
      </c>
      <c r="I101" s="125"/>
      <c r="J101" s="121">
        <f t="shared" si="1"/>
        <v>15.426539999999999</v>
      </c>
      <c r="K101" s="122">
        <v>15.426539999999999</v>
      </c>
      <c r="L101" s="125"/>
      <c r="M101" s="29">
        <f t="shared" si="36"/>
        <v>99.958141644527956</v>
      </c>
      <c r="N101" s="29"/>
      <c r="O101" s="18" t="s">
        <v>446</v>
      </c>
      <c r="P101" s="52" t="s">
        <v>113</v>
      </c>
      <c r="Q101" s="92" t="s">
        <v>267</v>
      </c>
      <c r="R101" s="31"/>
    </row>
    <row r="102" spans="2:18" ht="36" x14ac:dyDescent="0.3">
      <c r="B102" s="18"/>
      <c r="C102" s="32" t="s">
        <v>145</v>
      </c>
      <c r="D102" s="121">
        <f t="shared" si="15"/>
        <v>160.5</v>
      </c>
      <c r="E102" s="125">
        <v>11</v>
      </c>
      <c r="F102" s="125">
        <v>149.5</v>
      </c>
      <c r="G102" s="121">
        <f t="shared" si="0"/>
        <v>259.99669999999998</v>
      </c>
      <c r="H102" s="125">
        <v>12.999829999999999</v>
      </c>
      <c r="I102" s="125">
        <v>246.99687</v>
      </c>
      <c r="J102" s="121">
        <f t="shared" si="1"/>
        <v>107.13551000000001</v>
      </c>
      <c r="K102" s="122"/>
      <c r="L102" s="125">
        <f>30.34747+25.9166+50.87144</f>
        <v>107.13551000000001</v>
      </c>
      <c r="M102" s="29">
        <f t="shared" si="36"/>
        <v>66.751096573208727</v>
      </c>
      <c r="N102" s="29">
        <v>75</v>
      </c>
      <c r="O102" s="18" t="s">
        <v>477</v>
      </c>
      <c r="P102" s="38" t="s">
        <v>146</v>
      </c>
      <c r="Q102" s="3" t="s">
        <v>147</v>
      </c>
      <c r="R102" s="31"/>
    </row>
    <row r="103" spans="2:18" ht="36" x14ac:dyDescent="0.3">
      <c r="B103" s="18"/>
      <c r="C103" s="19" t="s">
        <v>148</v>
      </c>
      <c r="D103" s="121">
        <f t="shared" si="15"/>
        <v>103.8</v>
      </c>
      <c r="E103" s="122">
        <v>5.5</v>
      </c>
      <c r="F103" s="122">
        <v>98.3</v>
      </c>
      <c r="G103" s="121">
        <f t="shared" si="0"/>
        <v>148.44810000000001</v>
      </c>
      <c r="H103" s="122">
        <v>7.4223999999999997</v>
      </c>
      <c r="I103" s="122">
        <v>141.0257</v>
      </c>
      <c r="J103" s="121">
        <f t="shared" si="1"/>
        <v>62.044130000000003</v>
      </c>
      <c r="K103" s="122">
        <v>0.7</v>
      </c>
      <c r="L103" s="122">
        <f>9.45956+28.3+23.58457</f>
        <v>61.34413</v>
      </c>
      <c r="M103" s="29">
        <f t="shared" si="36"/>
        <v>59.772764932562623</v>
      </c>
      <c r="N103" s="29">
        <v>40</v>
      </c>
      <c r="O103" s="18" t="s">
        <v>477</v>
      </c>
      <c r="P103" s="38" t="s">
        <v>149</v>
      </c>
      <c r="Q103" s="3" t="s">
        <v>147</v>
      </c>
      <c r="R103" s="31"/>
    </row>
    <row r="104" spans="2:18" ht="36" x14ac:dyDescent="0.3">
      <c r="B104" s="18"/>
      <c r="C104" s="22" t="s">
        <v>150</v>
      </c>
      <c r="D104" s="121">
        <f t="shared" si="15"/>
        <v>216</v>
      </c>
      <c r="E104" s="122">
        <v>11</v>
      </c>
      <c r="F104" s="125">
        <v>205</v>
      </c>
      <c r="G104" s="121">
        <f t="shared" si="0"/>
        <v>393.19137999999998</v>
      </c>
      <c r="H104" s="122">
        <v>19.659559999999999</v>
      </c>
      <c r="I104" s="125">
        <v>373.53181999999998</v>
      </c>
      <c r="J104" s="121">
        <f t="shared" si="1"/>
        <v>171.20102</v>
      </c>
      <c r="K104" s="122">
        <v>3.6379999999999999</v>
      </c>
      <c r="L104" s="125">
        <f>38.08012+75+54.4829</f>
        <v>167.56301999999999</v>
      </c>
      <c r="M104" s="29">
        <f t="shared" si="36"/>
        <v>79.259731481481481</v>
      </c>
      <c r="N104" s="29">
        <v>40</v>
      </c>
      <c r="O104" s="26" t="s">
        <v>356</v>
      </c>
      <c r="P104" s="38" t="s">
        <v>151</v>
      </c>
      <c r="Q104" s="8" t="s">
        <v>152</v>
      </c>
      <c r="R104" s="31"/>
    </row>
    <row r="105" spans="2:18" ht="36" x14ac:dyDescent="0.3">
      <c r="B105" s="18"/>
      <c r="C105" s="22" t="s">
        <v>153</v>
      </c>
      <c r="D105" s="121">
        <f t="shared" si="15"/>
        <v>214.87700000000001</v>
      </c>
      <c r="E105" s="122">
        <v>12</v>
      </c>
      <c r="F105" s="125">
        <v>202.87700000000001</v>
      </c>
      <c r="G105" s="121">
        <f t="shared" si="0"/>
        <v>474.56220999999999</v>
      </c>
      <c r="H105" s="122">
        <v>23.728110000000001</v>
      </c>
      <c r="I105" s="125">
        <v>450.83409999999998</v>
      </c>
      <c r="J105" s="121">
        <f t="shared" si="1"/>
        <v>188.53035</v>
      </c>
      <c r="K105" s="122"/>
      <c r="L105" s="125">
        <f>48.909+64.40143+75.21992</f>
        <v>188.53035</v>
      </c>
      <c r="M105" s="29">
        <f t="shared" si="36"/>
        <v>87.738729598793711</v>
      </c>
      <c r="N105" s="29">
        <v>65</v>
      </c>
      <c r="O105" s="18" t="s">
        <v>356</v>
      </c>
      <c r="P105" s="38" t="s">
        <v>154</v>
      </c>
      <c r="Q105" s="3" t="s">
        <v>147</v>
      </c>
      <c r="R105" s="31"/>
    </row>
    <row r="106" spans="2:18" ht="48" x14ac:dyDescent="0.3">
      <c r="B106" s="18"/>
      <c r="C106" s="22" t="s">
        <v>155</v>
      </c>
      <c r="D106" s="121">
        <f t="shared" si="15"/>
        <v>348.2</v>
      </c>
      <c r="E106" s="122">
        <v>12</v>
      </c>
      <c r="F106" s="134">
        <v>336.2</v>
      </c>
      <c r="G106" s="121">
        <f t="shared" si="0"/>
        <v>480</v>
      </c>
      <c r="H106" s="122">
        <v>24</v>
      </c>
      <c r="I106" s="134">
        <v>456</v>
      </c>
      <c r="J106" s="121">
        <f t="shared" si="1"/>
        <v>334.48244999999997</v>
      </c>
      <c r="K106" s="122"/>
      <c r="L106" s="125">
        <f>91.217+30+213.26545</f>
        <v>334.48244999999997</v>
      </c>
      <c r="M106" s="29">
        <f t="shared" si="36"/>
        <v>96.06043940264216</v>
      </c>
      <c r="N106" s="29">
        <v>90</v>
      </c>
      <c r="O106" s="18" t="s">
        <v>356</v>
      </c>
      <c r="P106" s="26" t="s">
        <v>156</v>
      </c>
      <c r="Q106" s="3" t="s">
        <v>157</v>
      </c>
      <c r="R106" s="31"/>
    </row>
    <row r="107" spans="2:18" ht="48" x14ac:dyDescent="0.3">
      <c r="B107" s="18"/>
      <c r="C107" s="22" t="s">
        <v>504</v>
      </c>
      <c r="D107" s="121">
        <f t="shared" si="15"/>
        <v>384.1</v>
      </c>
      <c r="E107" s="122">
        <v>14.1</v>
      </c>
      <c r="F107" s="125">
        <v>370</v>
      </c>
      <c r="G107" s="121">
        <f t="shared" si="0"/>
        <v>498.68033000000003</v>
      </c>
      <c r="H107" s="122">
        <v>24.934010000000001</v>
      </c>
      <c r="I107" s="125">
        <v>473.74632000000003</v>
      </c>
      <c r="J107" s="121">
        <f t="shared" si="1"/>
        <v>318.20888000000002</v>
      </c>
      <c r="K107" s="122"/>
      <c r="L107" s="125">
        <f>4.93819+215+98.27069</f>
        <v>318.20888000000002</v>
      </c>
      <c r="M107" s="29">
        <f t="shared" si="36"/>
        <v>82.845321530851336</v>
      </c>
      <c r="N107" s="29">
        <v>95</v>
      </c>
      <c r="O107" s="18" t="s">
        <v>356</v>
      </c>
      <c r="P107" s="26" t="s">
        <v>158</v>
      </c>
      <c r="Q107" s="3" t="s">
        <v>159</v>
      </c>
      <c r="R107" s="31"/>
    </row>
    <row r="108" spans="2:18" ht="48" x14ac:dyDescent="0.3">
      <c r="B108" s="18"/>
      <c r="C108" s="65" t="s">
        <v>318</v>
      </c>
      <c r="D108" s="135">
        <f t="shared" si="15"/>
        <v>0.5</v>
      </c>
      <c r="E108" s="136"/>
      <c r="F108" s="125">
        <v>0.5</v>
      </c>
      <c r="G108" s="121">
        <f t="shared" si="0"/>
        <v>0.5</v>
      </c>
      <c r="H108" s="122"/>
      <c r="I108" s="125">
        <v>0.5</v>
      </c>
      <c r="J108" s="121">
        <f t="shared" si="1"/>
        <v>0.49469999999999997</v>
      </c>
      <c r="K108" s="122"/>
      <c r="L108" s="125">
        <v>0.49469999999999997</v>
      </c>
      <c r="M108" s="29">
        <f t="shared" si="36"/>
        <v>98.94</v>
      </c>
      <c r="N108" s="29"/>
      <c r="O108" s="18" t="s">
        <v>476</v>
      </c>
      <c r="P108" s="29">
        <v>156</v>
      </c>
      <c r="Q108" s="65" t="s">
        <v>319</v>
      </c>
      <c r="R108" s="31"/>
    </row>
    <row r="109" spans="2:18" ht="48" x14ac:dyDescent="0.3">
      <c r="B109" s="75"/>
      <c r="C109" s="93" t="s">
        <v>359</v>
      </c>
      <c r="D109" s="135">
        <f t="shared" si="15"/>
        <v>103.779</v>
      </c>
      <c r="E109" s="137"/>
      <c r="F109" s="138">
        <v>103.779</v>
      </c>
      <c r="G109" s="135">
        <f t="shared" si="0"/>
        <v>103.779</v>
      </c>
      <c r="H109" s="139"/>
      <c r="I109" s="138">
        <v>103.779</v>
      </c>
      <c r="J109" s="135">
        <f t="shared" si="1"/>
        <v>103.779</v>
      </c>
      <c r="K109" s="139"/>
      <c r="L109" s="138">
        <f>25.466+78.313</f>
        <v>103.779</v>
      </c>
      <c r="M109" s="107">
        <f t="shared" si="36"/>
        <v>100</v>
      </c>
      <c r="N109" s="107"/>
      <c r="O109" s="75" t="s">
        <v>447</v>
      </c>
      <c r="P109" s="110" t="s">
        <v>358</v>
      </c>
      <c r="Q109" s="93" t="s">
        <v>360</v>
      </c>
      <c r="R109" s="76"/>
    </row>
    <row r="110" spans="2:18" ht="72" x14ac:dyDescent="0.3">
      <c r="B110" s="18"/>
      <c r="C110" s="102" t="s">
        <v>448</v>
      </c>
      <c r="D110" s="135">
        <f t="shared" si="15"/>
        <v>5.7774999999999999</v>
      </c>
      <c r="E110" s="136">
        <v>5.7774999999999999</v>
      </c>
      <c r="F110" s="125"/>
      <c r="G110" s="135">
        <f t="shared" si="0"/>
        <v>5.7774999999999999</v>
      </c>
      <c r="H110" s="136">
        <v>5.7774999999999999</v>
      </c>
      <c r="I110" s="125"/>
      <c r="J110" s="135">
        <f t="shared" si="1"/>
        <v>0</v>
      </c>
      <c r="K110" s="122"/>
      <c r="L110" s="125"/>
      <c r="M110" s="107">
        <f t="shared" si="36"/>
        <v>0</v>
      </c>
      <c r="N110" s="29"/>
      <c r="O110" s="18" t="s">
        <v>449</v>
      </c>
      <c r="P110" s="53">
        <v>68</v>
      </c>
      <c r="Q110" s="101" t="s">
        <v>360</v>
      </c>
      <c r="R110" s="31"/>
    </row>
    <row r="111" spans="2:18" x14ac:dyDescent="0.3">
      <c r="B111" s="18"/>
      <c r="C111" s="84" t="s">
        <v>398</v>
      </c>
      <c r="D111" s="135">
        <f t="shared" si="15"/>
        <v>76.022440000000003</v>
      </c>
      <c r="E111" s="136"/>
      <c r="F111" s="125">
        <v>76.022440000000003</v>
      </c>
      <c r="G111" s="135">
        <f t="shared" si="0"/>
        <v>0</v>
      </c>
      <c r="H111" s="122"/>
      <c r="I111" s="125"/>
      <c r="J111" s="135">
        <f t="shared" si="1"/>
        <v>0</v>
      </c>
      <c r="K111" s="122"/>
      <c r="L111" s="125"/>
      <c r="M111" s="107">
        <f t="shared" si="36"/>
        <v>0</v>
      </c>
      <c r="N111" s="29"/>
      <c r="O111" s="18"/>
      <c r="P111" s="53"/>
      <c r="Q111" s="65"/>
      <c r="R111" s="31"/>
    </row>
    <row r="112" spans="2:18" ht="108" x14ac:dyDescent="0.3">
      <c r="B112" s="18"/>
      <c r="C112" s="102" t="s">
        <v>425</v>
      </c>
      <c r="D112" s="135">
        <f t="shared" si="15"/>
        <v>19.95</v>
      </c>
      <c r="E112" s="136">
        <v>19.95</v>
      </c>
      <c r="F112" s="125"/>
      <c r="G112" s="135">
        <f t="shared" si="0"/>
        <v>19.95</v>
      </c>
      <c r="H112" s="136">
        <v>19.95</v>
      </c>
      <c r="I112" s="125"/>
      <c r="J112" s="135">
        <f t="shared" si="1"/>
        <v>0</v>
      </c>
      <c r="K112" s="122"/>
      <c r="L112" s="125"/>
      <c r="M112" s="107">
        <f t="shared" si="36"/>
        <v>0</v>
      </c>
      <c r="N112" s="29"/>
      <c r="O112" s="18" t="s">
        <v>426</v>
      </c>
      <c r="P112" s="53" t="s">
        <v>376</v>
      </c>
      <c r="Q112" s="99" t="s">
        <v>367</v>
      </c>
      <c r="R112" s="31"/>
    </row>
    <row r="113" spans="2:18" ht="12.6" x14ac:dyDescent="0.3">
      <c r="B113" s="18"/>
      <c r="C113" s="84" t="s">
        <v>160</v>
      </c>
      <c r="D113" s="81">
        <f t="shared" si="15"/>
        <v>16.114129999999999</v>
      </c>
      <c r="E113" s="81"/>
      <c r="F113" s="82">
        <v>16.114129999999999</v>
      </c>
      <c r="G113" s="121">
        <f t="shared" si="0"/>
        <v>0</v>
      </c>
      <c r="H113" s="122"/>
      <c r="I113" s="125"/>
      <c r="J113" s="121">
        <f t="shared" si="1"/>
        <v>0</v>
      </c>
      <c r="K113" s="122"/>
      <c r="L113" s="125"/>
      <c r="M113" s="29">
        <f t="shared" si="36"/>
        <v>0</v>
      </c>
      <c r="N113" s="29"/>
      <c r="O113" s="18"/>
      <c r="P113" s="53"/>
      <c r="Q113" s="1"/>
      <c r="R113" s="31"/>
    </row>
    <row r="114" spans="2:18" x14ac:dyDescent="0.3">
      <c r="B114" s="18"/>
      <c r="C114" s="22"/>
      <c r="D114" s="121">
        <f t="shared" si="15"/>
        <v>34.972670000000001</v>
      </c>
      <c r="E114" s="136">
        <v>34.972670000000001</v>
      </c>
      <c r="F114" s="125"/>
      <c r="G114" s="121">
        <f t="shared" ref="G114" si="37">H114+I114</f>
        <v>0</v>
      </c>
      <c r="H114" s="122"/>
      <c r="I114" s="134"/>
      <c r="J114" s="121">
        <f t="shared" ref="J114:J135" si="38">K114+L114</f>
        <v>0</v>
      </c>
      <c r="K114" s="122"/>
      <c r="L114" s="125"/>
      <c r="M114" s="29">
        <f t="shared" si="36"/>
        <v>0</v>
      </c>
      <c r="N114" s="29"/>
      <c r="O114" s="18"/>
      <c r="P114" s="53"/>
      <c r="Q114" s="1"/>
      <c r="R114" s="31"/>
    </row>
    <row r="115" spans="2:18" x14ac:dyDescent="0.3">
      <c r="B115" s="36"/>
      <c r="C115" s="37" t="s">
        <v>33</v>
      </c>
      <c r="D115" s="121">
        <f t="shared" si="15"/>
        <v>2360.8768300000002</v>
      </c>
      <c r="E115" s="125">
        <f>SUM(E94:E114)</f>
        <v>802.58426000000009</v>
      </c>
      <c r="F115" s="125">
        <f>SUM(F94:F114)</f>
        <v>1558.2925699999998</v>
      </c>
      <c r="G115" s="121">
        <f t="shared" ref="G115:G135" si="39">H115+I115</f>
        <v>3158.1957700000003</v>
      </c>
      <c r="H115" s="125">
        <f>SUM(H94:H114)</f>
        <v>911.78196000000014</v>
      </c>
      <c r="I115" s="125">
        <f>SUM(I94:I114)</f>
        <v>2246.41381</v>
      </c>
      <c r="J115" s="121">
        <f t="shared" si="38"/>
        <v>1878.9135000000003</v>
      </c>
      <c r="K115" s="125">
        <f>SUM(K94:K114)</f>
        <v>597.3754600000002</v>
      </c>
      <c r="L115" s="125">
        <f>SUM(L94:L114)</f>
        <v>1281.5380400000001</v>
      </c>
      <c r="M115" s="29">
        <f t="shared" si="36"/>
        <v>79.585409798782266</v>
      </c>
      <c r="N115" s="29"/>
      <c r="O115" s="36"/>
      <c r="P115" s="9"/>
      <c r="Q115" s="9"/>
      <c r="R115" s="31"/>
    </row>
    <row r="116" spans="2:18" x14ac:dyDescent="0.3">
      <c r="B116" s="36"/>
      <c r="C116" s="37"/>
      <c r="D116" s="121"/>
      <c r="E116" s="125"/>
      <c r="F116" s="125"/>
      <c r="G116" s="121"/>
      <c r="H116" s="125"/>
      <c r="I116" s="125"/>
      <c r="J116" s="121"/>
      <c r="K116" s="125"/>
      <c r="L116" s="125"/>
      <c r="M116" s="29"/>
      <c r="N116" s="29"/>
      <c r="O116" s="36"/>
      <c r="P116" s="9"/>
      <c r="Q116" s="9"/>
      <c r="R116" s="31"/>
    </row>
    <row r="117" spans="2:18" x14ac:dyDescent="0.3">
      <c r="B117" s="36"/>
      <c r="C117" s="37"/>
      <c r="D117" s="121"/>
      <c r="E117" s="125"/>
      <c r="F117" s="125"/>
      <c r="G117" s="121"/>
      <c r="H117" s="125"/>
      <c r="I117" s="125"/>
      <c r="J117" s="121"/>
      <c r="K117" s="125"/>
      <c r="L117" s="125"/>
      <c r="M117" s="29"/>
      <c r="N117" s="29"/>
      <c r="O117" s="36"/>
      <c r="P117" s="9"/>
      <c r="Q117" s="9"/>
      <c r="R117" s="31"/>
    </row>
    <row r="118" spans="2:18" ht="24" x14ac:dyDescent="0.3">
      <c r="B118" s="36" t="s">
        <v>161</v>
      </c>
      <c r="C118" s="28" t="s">
        <v>162</v>
      </c>
      <c r="D118" s="121"/>
      <c r="E118" s="125"/>
      <c r="F118" s="125"/>
      <c r="G118" s="121"/>
      <c r="H118" s="125"/>
      <c r="I118" s="125"/>
      <c r="J118" s="121"/>
      <c r="K118" s="125"/>
      <c r="L118" s="125"/>
      <c r="M118" s="29"/>
      <c r="N118" s="29"/>
      <c r="O118" s="18"/>
      <c r="P118" s="30"/>
      <c r="Q118" s="2"/>
      <c r="R118" s="31"/>
    </row>
    <row r="119" spans="2:18" ht="36" x14ac:dyDescent="0.3">
      <c r="B119" s="36" t="s">
        <v>163</v>
      </c>
      <c r="C119" s="28" t="s">
        <v>164</v>
      </c>
      <c r="D119" s="121"/>
      <c r="E119" s="120"/>
      <c r="F119" s="120"/>
      <c r="G119" s="121"/>
      <c r="H119" s="122"/>
      <c r="I119" s="123"/>
      <c r="J119" s="121"/>
      <c r="K119" s="122"/>
      <c r="L119" s="122"/>
      <c r="M119" s="29"/>
      <c r="N119" s="29"/>
      <c r="O119" s="4"/>
      <c r="P119" s="33"/>
      <c r="Q119" s="4"/>
      <c r="R119" s="31"/>
    </row>
    <row r="120" spans="2:18" ht="36" x14ac:dyDescent="0.3">
      <c r="B120" s="18"/>
      <c r="C120" s="19" t="s">
        <v>165</v>
      </c>
      <c r="D120" s="121">
        <f t="shared" si="15"/>
        <v>0.39515</v>
      </c>
      <c r="E120" s="120">
        <v>0.39515</v>
      </c>
      <c r="F120" s="122"/>
      <c r="G120" s="121">
        <f t="shared" si="39"/>
        <v>0.39515</v>
      </c>
      <c r="H120" s="120">
        <v>0.39515</v>
      </c>
      <c r="I120" s="122"/>
      <c r="J120" s="121">
        <f t="shared" si="38"/>
        <v>0.39515</v>
      </c>
      <c r="K120" s="120">
        <v>0.39515</v>
      </c>
      <c r="L120" s="125"/>
      <c r="M120" s="29">
        <f t="shared" si="36"/>
        <v>100</v>
      </c>
      <c r="N120" s="29"/>
      <c r="O120" s="54" t="s">
        <v>450</v>
      </c>
      <c r="P120" s="38" t="s">
        <v>156</v>
      </c>
      <c r="Q120" s="3" t="s">
        <v>166</v>
      </c>
      <c r="R120" s="31"/>
    </row>
    <row r="121" spans="2:18" ht="36" x14ac:dyDescent="0.3">
      <c r="B121" s="18"/>
      <c r="C121" s="22" t="s">
        <v>167</v>
      </c>
      <c r="D121" s="121">
        <f t="shared" si="15"/>
        <v>1.75</v>
      </c>
      <c r="E121" s="125">
        <v>1.75</v>
      </c>
      <c r="F121" s="125"/>
      <c r="G121" s="121">
        <f t="shared" si="39"/>
        <v>4.75</v>
      </c>
      <c r="H121" s="125">
        <v>4.75</v>
      </c>
      <c r="I121" s="129"/>
      <c r="J121" s="121">
        <f t="shared" si="38"/>
        <v>0</v>
      </c>
      <c r="K121" s="134"/>
      <c r="L121" s="125"/>
      <c r="M121" s="29">
        <f t="shared" si="36"/>
        <v>0</v>
      </c>
      <c r="N121" s="29"/>
      <c r="O121" s="18" t="s">
        <v>451</v>
      </c>
      <c r="P121" s="38" t="s">
        <v>168</v>
      </c>
      <c r="Q121" s="3" t="s">
        <v>166</v>
      </c>
      <c r="R121" s="31"/>
    </row>
    <row r="122" spans="2:18" ht="72" x14ac:dyDescent="0.3">
      <c r="B122" s="18"/>
      <c r="C122" s="22" t="s">
        <v>169</v>
      </c>
      <c r="D122" s="121">
        <f t="shared" si="15"/>
        <v>8</v>
      </c>
      <c r="E122" s="125">
        <v>8</v>
      </c>
      <c r="F122" s="125"/>
      <c r="G122" s="121">
        <f t="shared" si="39"/>
        <v>15</v>
      </c>
      <c r="H122" s="125">
        <v>15</v>
      </c>
      <c r="I122" s="129"/>
      <c r="J122" s="121">
        <f t="shared" si="38"/>
        <v>3.2</v>
      </c>
      <c r="K122" s="134">
        <v>3.2</v>
      </c>
      <c r="L122" s="125"/>
      <c r="M122" s="29">
        <f t="shared" si="36"/>
        <v>40</v>
      </c>
      <c r="N122" s="29"/>
      <c r="O122" s="18" t="s">
        <v>452</v>
      </c>
      <c r="P122" s="38" t="s">
        <v>170</v>
      </c>
      <c r="Q122" s="10" t="s">
        <v>171</v>
      </c>
      <c r="R122" s="31"/>
    </row>
    <row r="123" spans="2:18" ht="24" x14ac:dyDescent="0.3">
      <c r="B123" s="18"/>
      <c r="C123" s="17" t="s">
        <v>380</v>
      </c>
      <c r="D123" s="121">
        <f t="shared" si="15"/>
        <v>549.6</v>
      </c>
      <c r="E123" s="125">
        <v>549.6</v>
      </c>
      <c r="F123" s="125"/>
      <c r="G123" s="121">
        <f t="shared" si="39"/>
        <v>549.6</v>
      </c>
      <c r="H123" s="125">
        <v>549.6</v>
      </c>
      <c r="I123" s="125"/>
      <c r="J123" s="121">
        <f t="shared" si="38"/>
        <v>549.6</v>
      </c>
      <c r="K123" s="134">
        <v>549.6</v>
      </c>
      <c r="L123" s="125"/>
      <c r="M123" s="29">
        <f t="shared" si="36"/>
        <v>100</v>
      </c>
      <c r="N123" s="29"/>
      <c r="O123" s="18" t="s">
        <v>453</v>
      </c>
      <c r="P123" s="52">
        <v>73</v>
      </c>
      <c r="Q123" s="1" t="s">
        <v>379</v>
      </c>
      <c r="R123" s="31"/>
    </row>
    <row r="124" spans="2:18" x14ac:dyDescent="0.3">
      <c r="B124" s="18"/>
      <c r="C124" s="87" t="s">
        <v>399</v>
      </c>
      <c r="D124" s="121">
        <f t="shared" si="15"/>
        <v>33.5779</v>
      </c>
      <c r="E124" s="125"/>
      <c r="F124" s="125">
        <v>33.5779</v>
      </c>
      <c r="G124" s="121">
        <f t="shared" ref="G124" si="40">H124+I124</f>
        <v>0</v>
      </c>
      <c r="H124" s="125"/>
      <c r="I124" s="125"/>
      <c r="J124" s="121">
        <f t="shared" ref="J124" si="41">K124+L124</f>
        <v>0</v>
      </c>
      <c r="K124" s="134"/>
      <c r="L124" s="125"/>
      <c r="M124" s="29"/>
      <c r="N124" s="29"/>
      <c r="O124" s="18"/>
      <c r="P124" s="52"/>
      <c r="Q124" s="1"/>
      <c r="R124" s="31"/>
    </row>
    <row r="125" spans="2:18" x14ac:dyDescent="0.3">
      <c r="B125" s="18"/>
      <c r="C125" s="87" t="s">
        <v>396</v>
      </c>
      <c r="D125" s="121">
        <f t="shared" si="15"/>
        <v>99.348640000000003</v>
      </c>
      <c r="E125" s="125"/>
      <c r="F125" s="140">
        <v>99.348640000000003</v>
      </c>
      <c r="G125" s="121">
        <f t="shared" si="39"/>
        <v>0</v>
      </c>
      <c r="H125" s="125"/>
      <c r="I125" s="129"/>
      <c r="J125" s="121">
        <f t="shared" si="38"/>
        <v>0</v>
      </c>
      <c r="K125" s="134"/>
      <c r="L125" s="125"/>
      <c r="M125" s="29">
        <f t="shared" si="36"/>
        <v>0</v>
      </c>
      <c r="N125" s="29"/>
      <c r="O125" s="18"/>
      <c r="P125" s="38"/>
      <c r="Q125" s="1"/>
      <c r="R125" s="31"/>
    </row>
    <row r="126" spans="2:18" x14ac:dyDescent="0.3">
      <c r="B126" s="18"/>
      <c r="C126" s="87"/>
      <c r="D126" s="121"/>
      <c r="E126" s="125">
        <v>5.0800000000000003E-3</v>
      </c>
      <c r="F126" s="140"/>
      <c r="G126" s="121"/>
      <c r="H126" s="125"/>
      <c r="I126" s="129"/>
      <c r="J126" s="121"/>
      <c r="K126" s="134"/>
      <c r="L126" s="125"/>
      <c r="M126" s="29"/>
      <c r="N126" s="29"/>
      <c r="O126" s="18"/>
      <c r="P126" s="38"/>
      <c r="Q126" s="1"/>
      <c r="R126" s="31"/>
    </row>
    <row r="127" spans="2:18" x14ac:dyDescent="0.3">
      <c r="B127" s="18"/>
      <c r="C127" s="47" t="s">
        <v>33</v>
      </c>
      <c r="D127" s="121">
        <f t="shared" si="15"/>
        <v>692.67677000000003</v>
      </c>
      <c r="E127" s="125">
        <f>SUM(E120:E126)</f>
        <v>559.75022999999999</v>
      </c>
      <c r="F127" s="125">
        <f>SUM(F120:F125)</f>
        <v>132.92653999999999</v>
      </c>
      <c r="G127" s="121">
        <f t="shared" si="39"/>
        <v>569.74514999999997</v>
      </c>
      <c r="H127" s="125">
        <f>SUM(H120:H125)</f>
        <v>569.74514999999997</v>
      </c>
      <c r="I127" s="125">
        <f>SUM(I120:I125)</f>
        <v>0</v>
      </c>
      <c r="J127" s="121">
        <f t="shared" si="38"/>
        <v>553.19515000000001</v>
      </c>
      <c r="K127" s="125">
        <f>SUM(K120:K125)</f>
        <v>553.19515000000001</v>
      </c>
      <c r="L127" s="125">
        <f>SUM(L120:L125)</f>
        <v>0</v>
      </c>
      <c r="M127" s="29">
        <f t="shared" si="36"/>
        <v>79.863389961814363</v>
      </c>
      <c r="N127" s="29"/>
      <c r="O127" s="18"/>
      <c r="P127" s="30"/>
      <c r="Q127" s="2"/>
      <c r="R127" s="31"/>
    </row>
    <row r="128" spans="2:18" x14ac:dyDescent="0.3">
      <c r="B128" s="18"/>
      <c r="C128" s="47"/>
      <c r="D128" s="121"/>
      <c r="E128" s="125">
        <v>559.75022999999999</v>
      </c>
      <c r="F128" s="125">
        <v>132.92653999999999</v>
      </c>
      <c r="G128" s="121"/>
      <c r="H128" s="125"/>
      <c r="I128" s="125"/>
      <c r="J128" s="121"/>
      <c r="K128" s="125"/>
      <c r="L128" s="125"/>
      <c r="M128" s="29"/>
      <c r="N128" s="29"/>
      <c r="O128" s="18"/>
      <c r="P128" s="30"/>
      <c r="Q128" s="2"/>
      <c r="R128" s="31"/>
    </row>
    <row r="129" spans="2:18" x14ac:dyDescent="0.3">
      <c r="B129" s="18"/>
      <c r="C129" s="47"/>
      <c r="D129" s="121"/>
      <c r="E129" s="125"/>
      <c r="F129" s="125"/>
      <c r="G129" s="121"/>
      <c r="H129" s="125"/>
      <c r="I129" s="125"/>
      <c r="J129" s="121"/>
      <c r="K129" s="125"/>
      <c r="L129" s="125"/>
      <c r="M129" s="29"/>
      <c r="N129" s="29"/>
      <c r="O129" s="18"/>
      <c r="P129" s="30"/>
      <c r="Q129" s="2"/>
      <c r="R129" s="31"/>
    </row>
    <row r="130" spans="2:18" ht="36" x14ac:dyDescent="0.3">
      <c r="B130" s="36" t="s">
        <v>172</v>
      </c>
      <c r="C130" s="28" t="s">
        <v>173</v>
      </c>
      <c r="D130" s="121"/>
      <c r="E130" s="120"/>
      <c r="F130" s="120"/>
      <c r="G130" s="121"/>
      <c r="H130" s="122"/>
      <c r="I130" s="123"/>
      <c r="J130" s="121"/>
      <c r="K130" s="122"/>
      <c r="L130" s="122"/>
      <c r="M130" s="29"/>
      <c r="N130" s="29"/>
      <c r="O130" s="4"/>
      <c r="P130" s="33"/>
      <c r="Q130" s="4"/>
      <c r="R130" s="31"/>
    </row>
    <row r="131" spans="2:18" ht="24" x14ac:dyDescent="0.3">
      <c r="B131" s="36"/>
      <c r="C131" s="19" t="s">
        <v>174</v>
      </c>
      <c r="D131" s="121">
        <f t="shared" si="15"/>
        <v>21.910080000000001</v>
      </c>
      <c r="E131" s="122">
        <v>21.910080000000001</v>
      </c>
      <c r="F131" s="120"/>
      <c r="G131" s="121">
        <f t="shared" si="39"/>
        <v>21.910080000000001</v>
      </c>
      <c r="H131" s="122">
        <v>21.910080000000001</v>
      </c>
      <c r="I131" s="123"/>
      <c r="J131" s="121">
        <f t="shared" si="38"/>
        <v>21.910080000000001</v>
      </c>
      <c r="K131" s="122">
        <v>21.910080000000001</v>
      </c>
      <c r="L131" s="122"/>
      <c r="M131" s="29">
        <f t="shared" ref="M131:M204" si="42">J131/D131%</f>
        <v>100</v>
      </c>
      <c r="N131" s="29">
        <v>100</v>
      </c>
      <c r="O131" s="4" t="s">
        <v>454</v>
      </c>
      <c r="P131" s="33" t="s">
        <v>175</v>
      </c>
      <c r="Q131" s="3" t="s">
        <v>176</v>
      </c>
      <c r="R131" s="31"/>
    </row>
    <row r="132" spans="2:18" ht="24" x14ac:dyDescent="0.3">
      <c r="B132" s="36"/>
      <c r="C132" s="19" t="s">
        <v>177</v>
      </c>
      <c r="D132" s="121">
        <f t="shared" si="15"/>
        <v>252.79820999999998</v>
      </c>
      <c r="E132" s="129">
        <f>-27.21738+280.01559</f>
        <v>252.79820999999998</v>
      </c>
      <c r="F132" s="122"/>
      <c r="G132" s="121">
        <f t="shared" si="39"/>
        <v>438.98892000000001</v>
      </c>
      <c r="H132" s="129">
        <v>438.98892000000001</v>
      </c>
      <c r="I132" s="125"/>
      <c r="J132" s="121">
        <f t="shared" si="38"/>
        <v>245.51672000000002</v>
      </c>
      <c r="K132" s="125">
        <f>96.92072+148.596</f>
        <v>245.51672000000002</v>
      </c>
      <c r="L132" s="125"/>
      <c r="M132" s="152">
        <f>(J132+J133)/(D132+D133)%</f>
        <v>97.399612642996075</v>
      </c>
      <c r="N132" s="107">
        <v>100</v>
      </c>
      <c r="O132" s="173" t="s">
        <v>455</v>
      </c>
      <c r="P132" s="173" t="s">
        <v>178</v>
      </c>
      <c r="Q132" s="162" t="s">
        <v>179</v>
      </c>
      <c r="R132" s="154" t="s">
        <v>180</v>
      </c>
    </row>
    <row r="133" spans="2:18" ht="36" x14ac:dyDescent="0.3">
      <c r="B133" s="36"/>
      <c r="C133" s="19" t="s">
        <v>181</v>
      </c>
      <c r="D133" s="121">
        <f t="shared" si="15"/>
        <v>27.217379999999999</v>
      </c>
      <c r="E133" s="125">
        <v>27.217379999999999</v>
      </c>
      <c r="F133" s="122"/>
      <c r="G133" s="121">
        <f t="shared" si="39"/>
        <v>0</v>
      </c>
      <c r="H133" s="129"/>
      <c r="I133" s="125"/>
      <c r="J133" s="121">
        <f t="shared" si="38"/>
        <v>27.217379999999999</v>
      </c>
      <c r="K133" s="125">
        <v>27.217379999999999</v>
      </c>
      <c r="L133" s="125"/>
      <c r="M133" s="153"/>
      <c r="N133" s="108"/>
      <c r="O133" s="174"/>
      <c r="P133" s="174"/>
      <c r="Q133" s="164"/>
      <c r="R133" s="155"/>
    </row>
    <row r="134" spans="2:18" x14ac:dyDescent="0.3">
      <c r="B134" s="36"/>
      <c r="C134" s="19"/>
      <c r="D134" s="121">
        <f t="shared" si="15"/>
        <v>0.98646</v>
      </c>
      <c r="E134" s="125">
        <v>0.98646</v>
      </c>
      <c r="F134" s="122"/>
      <c r="G134" s="121">
        <f t="shared" si="39"/>
        <v>0</v>
      </c>
      <c r="H134" s="129"/>
      <c r="I134" s="125"/>
      <c r="J134" s="121">
        <f t="shared" si="38"/>
        <v>0</v>
      </c>
      <c r="K134" s="125"/>
      <c r="L134" s="125"/>
      <c r="M134" s="29">
        <f>J134/D134%</f>
        <v>0</v>
      </c>
      <c r="N134" s="29"/>
      <c r="O134" s="1"/>
      <c r="P134" s="1"/>
      <c r="Q134" s="3"/>
      <c r="R134" s="31"/>
    </row>
    <row r="135" spans="2:18" x14ac:dyDescent="0.3">
      <c r="B135" s="36"/>
      <c r="C135" s="28" t="s">
        <v>33</v>
      </c>
      <c r="D135" s="121">
        <f t="shared" si="15"/>
        <v>302.91212999999999</v>
      </c>
      <c r="E135" s="122">
        <f>SUM(E131:E134)</f>
        <v>302.91212999999999</v>
      </c>
      <c r="F135" s="122">
        <f>SUM(F131:F134)</f>
        <v>0</v>
      </c>
      <c r="G135" s="121">
        <f t="shared" si="39"/>
        <v>460.899</v>
      </c>
      <c r="H135" s="122">
        <f>SUM(H131:H134)</f>
        <v>460.899</v>
      </c>
      <c r="I135" s="122">
        <f>SUM(I131:I134)</f>
        <v>0</v>
      </c>
      <c r="J135" s="121">
        <f t="shared" si="38"/>
        <v>294.64418000000001</v>
      </c>
      <c r="K135" s="122">
        <f>SUM(K131:K134)</f>
        <v>294.64418000000001</v>
      </c>
      <c r="L135" s="122">
        <f>SUM(L131:L134)</f>
        <v>0</v>
      </c>
      <c r="M135" s="29">
        <f t="shared" si="42"/>
        <v>97.270512078865906</v>
      </c>
      <c r="N135" s="29"/>
      <c r="O135" s="36"/>
      <c r="P135" s="55"/>
      <c r="Q135" s="11"/>
      <c r="R135" s="31"/>
    </row>
    <row r="136" spans="2:18" x14ac:dyDescent="0.3">
      <c r="B136" s="36"/>
      <c r="C136" s="28"/>
      <c r="D136" s="121"/>
      <c r="E136" s="122"/>
      <c r="F136" s="122"/>
      <c r="G136" s="121"/>
      <c r="H136" s="122"/>
      <c r="I136" s="122"/>
      <c r="J136" s="121"/>
      <c r="K136" s="122"/>
      <c r="L136" s="122"/>
      <c r="M136" s="29"/>
      <c r="N136" s="29"/>
      <c r="O136" s="36"/>
      <c r="P136" s="55"/>
      <c r="Q136" s="11"/>
      <c r="R136" s="31"/>
    </row>
    <row r="137" spans="2:18" ht="36" x14ac:dyDescent="0.3">
      <c r="B137" s="13" t="s">
        <v>182</v>
      </c>
      <c r="C137" s="57" t="s">
        <v>183</v>
      </c>
      <c r="D137" s="121"/>
      <c r="E137" s="122"/>
      <c r="F137" s="122"/>
      <c r="G137" s="121"/>
      <c r="H137" s="122"/>
      <c r="I137" s="122"/>
      <c r="J137" s="121"/>
      <c r="K137" s="122"/>
      <c r="L137" s="122"/>
      <c r="M137" s="29"/>
      <c r="N137" s="29"/>
      <c r="O137" s="18"/>
      <c r="P137" s="30"/>
      <c r="Q137" s="12"/>
      <c r="R137" s="31"/>
    </row>
    <row r="138" spans="2:18" ht="24" x14ac:dyDescent="0.3">
      <c r="B138" s="36"/>
      <c r="C138" s="19" t="s">
        <v>184</v>
      </c>
      <c r="D138" s="121">
        <f>E138+F138</f>
        <v>6.8377499999999998</v>
      </c>
      <c r="E138" s="122">
        <v>6.8377499999999998</v>
      </c>
      <c r="F138" s="122"/>
      <c r="G138" s="121">
        <f>H138+I138</f>
        <v>6.8377499999999998</v>
      </c>
      <c r="H138" s="129">
        <v>6.8377499999999998</v>
      </c>
      <c r="I138" s="125"/>
      <c r="J138" s="121">
        <f>K138+L138</f>
        <v>6.8377499999999998</v>
      </c>
      <c r="K138" s="122">
        <v>6.8377499999999998</v>
      </c>
      <c r="L138" s="122"/>
      <c r="M138" s="29">
        <f>J138/D138%</f>
        <v>100</v>
      </c>
      <c r="N138" s="29"/>
      <c r="O138" s="18" t="s">
        <v>456</v>
      </c>
      <c r="P138" s="30" t="s">
        <v>185</v>
      </c>
      <c r="Q138" s="12" t="s">
        <v>186</v>
      </c>
      <c r="R138" s="31"/>
    </row>
    <row r="139" spans="2:18" ht="24" x14ac:dyDescent="0.3">
      <c r="B139" s="36"/>
      <c r="C139" s="56" t="s">
        <v>187</v>
      </c>
      <c r="D139" s="121">
        <f>E139+F139</f>
        <v>62.932690000000001</v>
      </c>
      <c r="E139" s="129">
        <v>62.932690000000001</v>
      </c>
      <c r="F139" s="122"/>
      <c r="G139" s="121">
        <f>H139+I139</f>
        <v>62.932690000000001</v>
      </c>
      <c r="H139" s="129">
        <v>62.932690000000001</v>
      </c>
      <c r="I139" s="125"/>
      <c r="J139" s="121">
        <f>K139+L139</f>
        <v>60.23601</v>
      </c>
      <c r="K139" s="122">
        <v>60.23601</v>
      </c>
      <c r="L139" s="122"/>
      <c r="M139" s="29">
        <f>J139/D139%</f>
        <v>95.714977382978546</v>
      </c>
      <c r="N139" s="29">
        <v>100</v>
      </c>
      <c r="O139" s="18" t="s">
        <v>457</v>
      </c>
      <c r="P139" s="30" t="s">
        <v>188</v>
      </c>
      <c r="Q139" s="3" t="s">
        <v>189</v>
      </c>
      <c r="R139" s="31"/>
    </row>
    <row r="140" spans="2:18" x14ac:dyDescent="0.3">
      <c r="B140" s="36"/>
      <c r="C140" s="56"/>
      <c r="D140" s="121"/>
      <c r="E140" s="122">
        <v>0.23956</v>
      </c>
      <c r="F140" s="122"/>
      <c r="G140" s="121"/>
      <c r="H140" s="122"/>
      <c r="I140" s="122"/>
      <c r="J140" s="121"/>
      <c r="K140" s="122"/>
      <c r="L140" s="122"/>
      <c r="M140" s="29"/>
      <c r="N140" s="29"/>
      <c r="O140" s="18"/>
      <c r="P140" s="30"/>
      <c r="Q140" s="12"/>
      <c r="R140" s="31"/>
    </row>
    <row r="141" spans="2:18" x14ac:dyDescent="0.3">
      <c r="B141" s="36"/>
      <c r="C141" s="28" t="s">
        <v>33</v>
      </c>
      <c r="D141" s="121">
        <f>SUM(D138:D140)</f>
        <v>69.770440000000008</v>
      </c>
      <c r="E141" s="122">
        <f t="shared" ref="E141:L141" si="43">SUM(E138:E140)</f>
        <v>70.010000000000005</v>
      </c>
      <c r="F141" s="122">
        <f t="shared" si="43"/>
        <v>0</v>
      </c>
      <c r="G141" s="121">
        <f t="shared" si="43"/>
        <v>69.770440000000008</v>
      </c>
      <c r="H141" s="122">
        <f t="shared" si="43"/>
        <v>69.770440000000008</v>
      </c>
      <c r="I141" s="122">
        <f t="shared" si="43"/>
        <v>0</v>
      </c>
      <c r="J141" s="121">
        <f t="shared" si="43"/>
        <v>67.073759999999993</v>
      </c>
      <c r="K141" s="122">
        <f t="shared" si="43"/>
        <v>67.073759999999993</v>
      </c>
      <c r="L141" s="122">
        <f t="shared" si="43"/>
        <v>0</v>
      </c>
      <c r="M141" s="29">
        <f>J141/D141%</f>
        <v>96.134924761833204</v>
      </c>
      <c r="N141" s="29"/>
      <c r="O141" s="18"/>
      <c r="P141" s="30"/>
      <c r="Q141" s="12"/>
      <c r="R141" s="31"/>
    </row>
    <row r="142" spans="2:18" x14ac:dyDescent="0.3">
      <c r="B142" s="36"/>
      <c r="C142" s="28"/>
      <c r="D142" s="121"/>
      <c r="E142" s="122"/>
      <c r="F142" s="122"/>
      <c r="G142" s="121"/>
      <c r="H142" s="122"/>
      <c r="I142" s="122"/>
      <c r="J142" s="121"/>
      <c r="K142" s="122"/>
      <c r="L142" s="122"/>
      <c r="M142" s="29"/>
      <c r="N142" s="29"/>
      <c r="O142" s="18"/>
      <c r="P142" s="30"/>
      <c r="Q142" s="12"/>
      <c r="R142" s="31"/>
    </row>
    <row r="143" spans="2:18" ht="24" x14ac:dyDescent="0.3">
      <c r="B143" s="36" t="s">
        <v>190</v>
      </c>
      <c r="C143" s="28" t="s">
        <v>191</v>
      </c>
      <c r="D143" s="121"/>
      <c r="E143" s="120"/>
      <c r="F143" s="120"/>
      <c r="G143" s="121"/>
      <c r="H143" s="122"/>
      <c r="I143" s="123"/>
      <c r="J143" s="121"/>
      <c r="K143" s="122"/>
      <c r="L143" s="122"/>
      <c r="M143" s="29"/>
      <c r="N143" s="29"/>
      <c r="O143" s="4"/>
      <c r="P143" s="33"/>
      <c r="Q143" s="4"/>
      <c r="R143" s="31"/>
    </row>
    <row r="144" spans="2:18" ht="24" x14ac:dyDescent="0.3">
      <c r="B144" s="18"/>
      <c r="C144" s="19" t="s">
        <v>192</v>
      </c>
      <c r="D144" s="121">
        <f t="shared" ref="D144:D219" si="44">E144+F144</f>
        <v>28.761430000000001</v>
      </c>
      <c r="E144" s="125">
        <v>13.34158</v>
      </c>
      <c r="F144" s="125">
        <v>15.41985</v>
      </c>
      <c r="G144" s="121">
        <f t="shared" ref="G144:G219" si="45">H144+I144</f>
        <v>28.761430000000001</v>
      </c>
      <c r="H144" s="125">
        <v>13.34158</v>
      </c>
      <c r="I144" s="125">
        <v>15.41985</v>
      </c>
      <c r="J144" s="121">
        <f t="shared" ref="J144:J219" si="46">K144+L144</f>
        <v>28.761430000000001</v>
      </c>
      <c r="K144" s="125">
        <v>13.34158</v>
      </c>
      <c r="L144" s="125">
        <v>15.41985</v>
      </c>
      <c r="M144" s="29">
        <f t="shared" si="42"/>
        <v>100</v>
      </c>
      <c r="N144" s="107">
        <v>100</v>
      </c>
      <c r="O144" s="156" t="s">
        <v>193</v>
      </c>
      <c r="P144" s="159" t="s">
        <v>194</v>
      </c>
      <c r="Q144" s="162" t="s">
        <v>195</v>
      </c>
      <c r="R144" s="31" t="s">
        <v>196</v>
      </c>
    </row>
    <row r="145" spans="2:18" ht="24" x14ac:dyDescent="0.3">
      <c r="B145" s="18"/>
      <c r="C145" s="19" t="s">
        <v>197</v>
      </c>
      <c r="D145" s="121">
        <f t="shared" si="44"/>
        <v>15.91757</v>
      </c>
      <c r="E145" s="125">
        <v>6.2798400000000001</v>
      </c>
      <c r="F145" s="125">
        <v>9.6377299999999995</v>
      </c>
      <c r="G145" s="121">
        <f t="shared" si="45"/>
        <v>18.358309999999999</v>
      </c>
      <c r="H145" s="125">
        <f>6.27984+2.44074</f>
        <v>8.72058</v>
      </c>
      <c r="I145" s="125">
        <v>9.6377299999999995</v>
      </c>
      <c r="J145" s="121">
        <f t="shared" si="46"/>
        <v>15.91757</v>
      </c>
      <c r="K145" s="125">
        <v>6.2798400000000001</v>
      </c>
      <c r="L145" s="125">
        <v>9.6377299999999995</v>
      </c>
      <c r="M145" s="29">
        <f t="shared" si="42"/>
        <v>100</v>
      </c>
      <c r="N145" s="58">
        <v>100</v>
      </c>
      <c r="O145" s="157"/>
      <c r="P145" s="160"/>
      <c r="Q145" s="163"/>
      <c r="R145" s="31" t="s">
        <v>198</v>
      </c>
    </row>
    <row r="146" spans="2:18" ht="24" x14ac:dyDescent="0.3">
      <c r="B146" s="18"/>
      <c r="C146" s="19" t="s">
        <v>199</v>
      </c>
      <c r="D146" s="121">
        <f t="shared" si="44"/>
        <v>36.980460000000001</v>
      </c>
      <c r="E146" s="125">
        <v>17.813269999999999</v>
      </c>
      <c r="F146" s="125">
        <v>19.167190000000002</v>
      </c>
      <c r="G146" s="121">
        <f t="shared" si="45"/>
        <v>38.156100000000002</v>
      </c>
      <c r="H146" s="125">
        <f>17.81327+1.17564</f>
        <v>18.988910000000001</v>
      </c>
      <c r="I146" s="125">
        <v>19.167190000000002</v>
      </c>
      <c r="J146" s="121">
        <f t="shared" si="46"/>
        <v>36.980460000000001</v>
      </c>
      <c r="K146" s="125">
        <v>17.813269999999999</v>
      </c>
      <c r="L146" s="125">
        <v>19.167190000000002</v>
      </c>
      <c r="M146" s="29">
        <f t="shared" si="42"/>
        <v>100</v>
      </c>
      <c r="N146" s="58">
        <v>100</v>
      </c>
      <c r="O146" s="158"/>
      <c r="P146" s="161"/>
      <c r="Q146" s="164"/>
      <c r="R146" s="31" t="s">
        <v>200</v>
      </c>
    </row>
    <row r="147" spans="2:18" ht="36" x14ac:dyDescent="0.3">
      <c r="B147" s="18"/>
      <c r="C147" s="19" t="s">
        <v>201</v>
      </c>
      <c r="D147" s="121">
        <f t="shared" si="44"/>
        <v>20.73424</v>
      </c>
      <c r="E147" s="125">
        <v>1.16144</v>
      </c>
      <c r="F147" s="125">
        <v>19.572800000000001</v>
      </c>
      <c r="G147" s="121">
        <f t="shared" si="45"/>
        <v>21.360130000000002</v>
      </c>
      <c r="H147" s="125">
        <v>1.7873300000000001</v>
      </c>
      <c r="I147" s="125">
        <v>19.572800000000001</v>
      </c>
      <c r="J147" s="121">
        <f t="shared" si="46"/>
        <v>20.73424</v>
      </c>
      <c r="K147" s="125">
        <v>1.16144</v>
      </c>
      <c r="L147" s="125">
        <v>19.572800000000001</v>
      </c>
      <c r="M147" s="29">
        <f t="shared" si="42"/>
        <v>100</v>
      </c>
      <c r="N147" s="58">
        <v>100</v>
      </c>
      <c r="O147" s="156" t="s">
        <v>202</v>
      </c>
      <c r="P147" s="159" t="s">
        <v>203</v>
      </c>
      <c r="Q147" s="168" t="s">
        <v>204</v>
      </c>
      <c r="R147" s="88"/>
    </row>
    <row r="148" spans="2:18" ht="24" x14ac:dyDescent="0.3">
      <c r="B148" s="18"/>
      <c r="C148" s="19" t="s">
        <v>205</v>
      </c>
      <c r="D148" s="121">
        <f t="shared" si="44"/>
        <v>18.34684</v>
      </c>
      <c r="E148" s="141">
        <f>0.74346+1.44785+6.51795</f>
        <v>8.7092600000000004</v>
      </c>
      <c r="F148" s="125">
        <v>9.6375799999999998</v>
      </c>
      <c r="G148" s="121">
        <f t="shared" si="45"/>
        <v>18.12078</v>
      </c>
      <c r="H148" s="141">
        <v>8.4832000000000001</v>
      </c>
      <c r="I148" s="125">
        <v>9.6375799999999998</v>
      </c>
      <c r="J148" s="121">
        <f t="shared" si="46"/>
        <v>18.34684</v>
      </c>
      <c r="K148" s="141">
        <f>0.74346+1.44785+6.51795</f>
        <v>8.7092600000000004</v>
      </c>
      <c r="L148" s="125">
        <v>9.6375799999999998</v>
      </c>
      <c r="M148" s="29">
        <f t="shared" si="42"/>
        <v>100</v>
      </c>
      <c r="N148" s="58">
        <v>100</v>
      </c>
      <c r="O148" s="157"/>
      <c r="P148" s="160"/>
      <c r="Q148" s="169"/>
      <c r="R148" s="31"/>
    </row>
    <row r="149" spans="2:18" ht="36" x14ac:dyDescent="0.3">
      <c r="B149" s="18"/>
      <c r="C149" s="19" t="s">
        <v>206</v>
      </c>
      <c r="D149" s="121">
        <f t="shared" si="44"/>
        <v>17.280919999999998</v>
      </c>
      <c r="E149" s="141">
        <v>7.6309399999999998</v>
      </c>
      <c r="F149" s="125">
        <v>9.6499799999999993</v>
      </c>
      <c r="G149" s="121">
        <f t="shared" si="45"/>
        <v>17.50093</v>
      </c>
      <c r="H149" s="141">
        <v>7.8509500000000001</v>
      </c>
      <c r="I149" s="125">
        <v>9.6499799999999993</v>
      </c>
      <c r="J149" s="121">
        <f t="shared" si="46"/>
        <v>17.280919999999998</v>
      </c>
      <c r="K149" s="141">
        <v>7.6309399999999998</v>
      </c>
      <c r="L149" s="125">
        <v>9.6499799999999993</v>
      </c>
      <c r="M149" s="29">
        <f t="shared" si="42"/>
        <v>99.999999999999986</v>
      </c>
      <c r="N149" s="58">
        <v>100</v>
      </c>
      <c r="O149" s="157"/>
      <c r="P149" s="160"/>
      <c r="Q149" s="169"/>
      <c r="R149" s="31"/>
    </row>
    <row r="150" spans="2:18" ht="36" x14ac:dyDescent="0.3">
      <c r="B150" s="18"/>
      <c r="C150" s="19" t="s">
        <v>207</v>
      </c>
      <c r="D150" s="121">
        <f t="shared" si="44"/>
        <v>12.410070000000001</v>
      </c>
      <c r="E150" s="125">
        <f>2.36062+1.09412</f>
        <v>3.4547400000000001</v>
      </c>
      <c r="F150" s="125">
        <v>8.95533</v>
      </c>
      <c r="G150" s="121">
        <f t="shared" si="45"/>
        <v>13.50207</v>
      </c>
      <c r="H150" s="125">
        <v>4.5467399999999998</v>
      </c>
      <c r="I150" s="125">
        <v>8.95533</v>
      </c>
      <c r="J150" s="121">
        <f t="shared" si="46"/>
        <v>12.410070000000001</v>
      </c>
      <c r="K150" s="125">
        <f>2.36062+1.09412</f>
        <v>3.4547400000000001</v>
      </c>
      <c r="L150" s="125">
        <v>8.95533</v>
      </c>
      <c r="M150" s="29">
        <f t="shared" si="42"/>
        <v>100</v>
      </c>
      <c r="N150" s="58">
        <v>100</v>
      </c>
      <c r="O150" s="157"/>
      <c r="P150" s="160"/>
      <c r="Q150" s="169"/>
      <c r="R150" s="31"/>
    </row>
    <row r="151" spans="2:18" ht="36" x14ac:dyDescent="0.3">
      <c r="B151" s="18"/>
      <c r="C151" s="19" t="s">
        <v>208</v>
      </c>
      <c r="D151" s="121">
        <f t="shared" si="44"/>
        <v>16.475969999999997</v>
      </c>
      <c r="E151" s="125">
        <f>4.00911+2.81115</f>
        <v>6.8202599999999993</v>
      </c>
      <c r="F151" s="125">
        <v>9.6557099999999991</v>
      </c>
      <c r="G151" s="121">
        <f t="shared" si="45"/>
        <v>17.182980000000001</v>
      </c>
      <c r="H151" s="125">
        <v>7.5272699999999997</v>
      </c>
      <c r="I151" s="125">
        <v>9.6557099999999991</v>
      </c>
      <c r="J151" s="121">
        <f t="shared" si="46"/>
        <v>16.475969999999997</v>
      </c>
      <c r="K151" s="125">
        <f>4.00911+2.81115</f>
        <v>6.8202599999999993</v>
      </c>
      <c r="L151" s="125">
        <v>9.6557099999999991</v>
      </c>
      <c r="M151" s="29">
        <f t="shared" si="42"/>
        <v>100.00000000000001</v>
      </c>
      <c r="N151" s="58">
        <v>100</v>
      </c>
      <c r="O151" s="157"/>
      <c r="P151" s="160"/>
      <c r="Q151" s="169"/>
      <c r="R151" s="31"/>
    </row>
    <row r="152" spans="2:18" ht="48" x14ac:dyDescent="0.3">
      <c r="B152" s="18"/>
      <c r="C152" s="19" t="s">
        <v>209</v>
      </c>
      <c r="D152" s="121">
        <f t="shared" si="44"/>
        <v>2.9590399999999999</v>
      </c>
      <c r="E152" s="125">
        <v>2.9590399999999999</v>
      </c>
      <c r="F152" s="127"/>
      <c r="G152" s="121">
        <f t="shared" si="45"/>
        <v>17.944789999999998</v>
      </c>
      <c r="H152" s="125">
        <v>8.3036899999999996</v>
      </c>
      <c r="I152" s="125">
        <v>9.6410999999999998</v>
      </c>
      <c r="J152" s="121">
        <f t="shared" si="46"/>
        <v>2.9590399999999999</v>
      </c>
      <c r="K152" s="125">
        <f>0.80739+2.15165</f>
        <v>2.9590399999999999</v>
      </c>
      <c r="L152" s="125"/>
      <c r="M152" s="29">
        <f t="shared" si="42"/>
        <v>100</v>
      </c>
      <c r="N152" s="58">
        <v>100</v>
      </c>
      <c r="O152" s="158"/>
      <c r="P152" s="161"/>
      <c r="Q152" s="170"/>
      <c r="R152" s="31" t="s">
        <v>210</v>
      </c>
    </row>
    <row r="153" spans="2:18" ht="24" x14ac:dyDescent="0.3">
      <c r="B153" s="18"/>
      <c r="C153" s="19" t="s">
        <v>211</v>
      </c>
      <c r="D153" s="121">
        <f t="shared" si="44"/>
        <v>24.63457</v>
      </c>
      <c r="E153" s="125">
        <v>9.2565299999999997</v>
      </c>
      <c r="F153" s="127">
        <v>15.37804</v>
      </c>
      <c r="G153" s="121">
        <f t="shared" si="45"/>
        <v>31.098190000000002</v>
      </c>
      <c r="H153" s="125">
        <v>15.72015</v>
      </c>
      <c r="I153" s="125">
        <v>15.37804</v>
      </c>
      <c r="J153" s="121">
        <f t="shared" si="46"/>
        <v>24.63457</v>
      </c>
      <c r="K153" s="125">
        <v>9.2565299999999997</v>
      </c>
      <c r="L153" s="125">
        <v>15.37804</v>
      </c>
      <c r="M153" s="29">
        <f t="shared" si="42"/>
        <v>100</v>
      </c>
      <c r="N153" s="58">
        <v>100</v>
      </c>
      <c r="O153" s="156" t="s">
        <v>212</v>
      </c>
      <c r="P153" s="159" t="s">
        <v>213</v>
      </c>
      <c r="Q153" s="162" t="s">
        <v>214</v>
      </c>
      <c r="R153" s="31"/>
    </row>
    <row r="154" spans="2:18" ht="24" x14ac:dyDescent="0.3">
      <c r="B154" s="18"/>
      <c r="C154" s="19" t="s">
        <v>215</v>
      </c>
      <c r="D154" s="121">
        <f t="shared" si="44"/>
        <v>36.36515</v>
      </c>
      <c r="E154" s="125">
        <v>17.14648</v>
      </c>
      <c r="F154" s="127">
        <v>19.218669999999999</v>
      </c>
      <c r="G154" s="121">
        <f t="shared" si="45"/>
        <v>39.066450000000003</v>
      </c>
      <c r="H154" s="125">
        <f>19.84778</f>
        <v>19.84778</v>
      </c>
      <c r="I154" s="125">
        <v>19.218669999999999</v>
      </c>
      <c r="J154" s="121">
        <f t="shared" si="46"/>
        <v>36.36515</v>
      </c>
      <c r="K154" s="125">
        <v>17.14648</v>
      </c>
      <c r="L154" s="125">
        <v>19.218669999999999</v>
      </c>
      <c r="M154" s="29">
        <f t="shared" si="42"/>
        <v>100</v>
      </c>
      <c r="N154" s="58">
        <v>100</v>
      </c>
      <c r="O154" s="158"/>
      <c r="P154" s="161"/>
      <c r="Q154" s="164"/>
      <c r="R154" s="31"/>
    </row>
    <row r="155" spans="2:18" ht="24" x14ac:dyDescent="0.3">
      <c r="B155" s="18"/>
      <c r="C155" s="42" t="s">
        <v>404</v>
      </c>
      <c r="D155" s="121">
        <f t="shared" si="44"/>
        <v>5.83</v>
      </c>
      <c r="E155" s="125">
        <v>4</v>
      </c>
      <c r="F155" s="127">
        <v>1.83</v>
      </c>
      <c r="G155" s="121">
        <f t="shared" ref="G155:G156" si="47">H155+I155</f>
        <v>29.086930000000002</v>
      </c>
      <c r="H155" s="125">
        <v>19.959540000000001</v>
      </c>
      <c r="I155" s="127">
        <v>9.1273900000000001</v>
      </c>
      <c r="J155" s="121">
        <f t="shared" ref="J155:J156" si="48">K155+L155</f>
        <v>23.88513</v>
      </c>
      <c r="K155" s="125">
        <f>2.70079+12.05695</f>
        <v>14.75774</v>
      </c>
      <c r="L155" s="125">
        <v>9.1273900000000001</v>
      </c>
      <c r="M155" s="29">
        <f t="shared" si="42"/>
        <v>409.6934819897084</v>
      </c>
      <c r="N155" s="29">
        <v>100</v>
      </c>
      <c r="O155" s="156" t="s">
        <v>458</v>
      </c>
      <c r="P155" s="171" t="s">
        <v>383</v>
      </c>
      <c r="Q155" s="159" t="s">
        <v>381</v>
      </c>
      <c r="R155" s="154"/>
    </row>
    <row r="156" spans="2:18" x14ac:dyDescent="0.3">
      <c r="B156" s="18"/>
      <c r="C156" s="42" t="s">
        <v>382</v>
      </c>
      <c r="D156" s="121">
        <f t="shared" si="44"/>
        <v>6</v>
      </c>
      <c r="E156" s="125">
        <v>4</v>
      </c>
      <c r="F156" s="127">
        <v>2</v>
      </c>
      <c r="G156" s="121">
        <f t="shared" si="47"/>
        <v>29.063469999999999</v>
      </c>
      <c r="H156" s="127">
        <v>19.935369999999999</v>
      </c>
      <c r="I156" s="125">
        <v>9.1280999999999999</v>
      </c>
      <c r="J156" s="121">
        <f t="shared" si="48"/>
        <v>23.89554</v>
      </c>
      <c r="K156" s="125">
        <f>2.75029+12.01715</f>
        <v>14.767440000000001</v>
      </c>
      <c r="L156" s="125">
        <v>9.1280999999999999</v>
      </c>
      <c r="M156" s="29">
        <f t="shared" si="42"/>
        <v>398.25900000000001</v>
      </c>
      <c r="N156" s="29">
        <v>100</v>
      </c>
      <c r="O156" s="158"/>
      <c r="P156" s="172"/>
      <c r="Q156" s="161"/>
      <c r="R156" s="155"/>
    </row>
    <row r="157" spans="2:18" ht="24" x14ac:dyDescent="0.3">
      <c r="B157" s="18"/>
      <c r="C157" s="42" t="s">
        <v>405</v>
      </c>
      <c r="D157" s="121">
        <f t="shared" ref="D157" si="49">E157+F157</f>
        <v>33.840000000000003</v>
      </c>
      <c r="E157" s="125"/>
      <c r="F157" s="125">
        <f>3.24+1.8+3.6+4.5+1.8+18.9</f>
        <v>33.840000000000003</v>
      </c>
      <c r="G157" s="121">
        <f t="shared" ref="G157" si="50">H157+I157</f>
        <v>33.840000000000003</v>
      </c>
      <c r="H157" s="125"/>
      <c r="I157" s="125">
        <f>3.24+1.8+3.6+4.5+1.8+18.9</f>
        <v>33.840000000000003</v>
      </c>
      <c r="J157" s="121">
        <f t="shared" ref="J157" si="51">K157+L157</f>
        <v>11.16686</v>
      </c>
      <c r="K157" s="125"/>
      <c r="L157" s="125">
        <f>3.39048+4.53638+3.24</f>
        <v>11.16686</v>
      </c>
      <c r="M157" s="29">
        <f t="shared" si="42"/>
        <v>32.998995271867607</v>
      </c>
      <c r="N157" s="29"/>
      <c r="O157" s="18" t="s">
        <v>459</v>
      </c>
      <c r="P157" s="53">
        <v>54</v>
      </c>
      <c r="Q157" s="7" t="s">
        <v>384</v>
      </c>
      <c r="R157" s="31"/>
    </row>
    <row r="158" spans="2:18" ht="72" x14ac:dyDescent="0.3">
      <c r="B158" s="18"/>
      <c r="C158" s="65" t="s">
        <v>508</v>
      </c>
      <c r="D158" s="121">
        <f t="shared" si="44"/>
        <v>0.4</v>
      </c>
      <c r="E158" s="125">
        <v>0.4</v>
      </c>
      <c r="F158" s="127"/>
      <c r="G158" s="121">
        <f t="shared" si="45"/>
        <v>0</v>
      </c>
      <c r="H158" s="125"/>
      <c r="I158" s="127"/>
      <c r="J158" s="121">
        <f t="shared" si="46"/>
        <v>0.4</v>
      </c>
      <c r="K158" s="125">
        <v>0.4</v>
      </c>
      <c r="L158" s="125"/>
      <c r="M158" s="29">
        <f t="shared" si="42"/>
        <v>100</v>
      </c>
      <c r="N158" s="29"/>
      <c r="O158" s="18"/>
      <c r="P158" s="65" t="s">
        <v>352</v>
      </c>
      <c r="Q158" s="89" t="s">
        <v>94</v>
      </c>
      <c r="R158" s="31"/>
    </row>
    <row r="159" spans="2:18" ht="72" x14ac:dyDescent="0.3">
      <c r="B159" s="18"/>
      <c r="C159" s="92" t="s">
        <v>509</v>
      </c>
      <c r="D159" s="121">
        <f t="shared" ref="D159:D160" si="52">E159+F159</f>
        <v>0.8</v>
      </c>
      <c r="E159" s="125">
        <v>0.8</v>
      </c>
      <c r="F159" s="127"/>
      <c r="G159" s="121">
        <f t="shared" ref="G159:G160" si="53">H159+I159</f>
        <v>0</v>
      </c>
      <c r="H159" s="125"/>
      <c r="I159" s="127"/>
      <c r="J159" s="121">
        <f t="shared" ref="J159:J160" si="54">K159+L159</f>
        <v>0.8</v>
      </c>
      <c r="K159" s="125">
        <v>0.8</v>
      </c>
      <c r="L159" s="125"/>
      <c r="M159" s="29">
        <f t="shared" si="42"/>
        <v>100</v>
      </c>
      <c r="N159" s="29"/>
      <c r="O159" s="18"/>
      <c r="P159" s="90" t="s">
        <v>363</v>
      </c>
      <c r="Q159" s="91" t="s">
        <v>94</v>
      </c>
      <c r="R159" s="31"/>
    </row>
    <row r="160" spans="2:18" ht="36" x14ac:dyDescent="0.3">
      <c r="B160" s="18"/>
      <c r="C160" s="65" t="s">
        <v>406</v>
      </c>
      <c r="D160" s="121">
        <f t="shared" si="52"/>
        <v>26.28</v>
      </c>
      <c r="E160" s="125"/>
      <c r="F160" s="125">
        <f>1.8+1.44+9.72+13.32</f>
        <v>26.28</v>
      </c>
      <c r="G160" s="121">
        <f t="shared" si="53"/>
        <v>26.28</v>
      </c>
      <c r="H160" s="125"/>
      <c r="I160" s="125">
        <f>1.8+1.44+9.72+13.32</f>
        <v>26.28</v>
      </c>
      <c r="J160" s="121">
        <f t="shared" si="54"/>
        <v>0</v>
      </c>
      <c r="K160" s="125"/>
      <c r="L160" s="125"/>
      <c r="M160" s="29">
        <f t="shared" si="42"/>
        <v>0</v>
      </c>
      <c r="N160" s="29"/>
      <c r="O160" s="18" t="s">
        <v>460</v>
      </c>
      <c r="P160" s="65" t="s">
        <v>385</v>
      </c>
      <c r="Q160" s="65" t="s">
        <v>407</v>
      </c>
      <c r="R160" s="31"/>
    </row>
    <row r="161" spans="2:18" x14ac:dyDescent="0.3">
      <c r="B161" s="18"/>
      <c r="C161" s="87" t="s">
        <v>408</v>
      </c>
      <c r="D161" s="121"/>
      <c r="E161" s="125"/>
      <c r="F161" s="125">
        <v>2.2561900000000001</v>
      </c>
      <c r="G161" s="121"/>
      <c r="H161" s="125"/>
      <c r="I161" s="125"/>
      <c r="J161" s="121"/>
      <c r="K161" s="125"/>
      <c r="L161" s="125"/>
      <c r="M161" s="29"/>
      <c r="N161" s="29"/>
      <c r="O161" s="18"/>
      <c r="P161" s="65"/>
      <c r="Q161" s="65"/>
      <c r="R161" s="31"/>
    </row>
    <row r="162" spans="2:18" ht="12.6" x14ac:dyDescent="0.3">
      <c r="B162" s="18"/>
      <c r="C162" s="65" t="s">
        <v>400</v>
      </c>
      <c r="D162" s="81"/>
      <c r="E162" s="82"/>
      <c r="F162" s="85">
        <v>0.9042</v>
      </c>
      <c r="G162" s="121"/>
      <c r="H162" s="125"/>
      <c r="I162" s="127"/>
      <c r="J162" s="121"/>
      <c r="K162" s="125"/>
      <c r="L162" s="125"/>
      <c r="M162" s="29"/>
      <c r="N162" s="29"/>
      <c r="O162" s="18"/>
      <c r="P162" s="26"/>
      <c r="Q162" s="7"/>
      <c r="R162" s="31"/>
    </row>
    <row r="163" spans="2:18" ht="12.6" x14ac:dyDescent="0.3">
      <c r="B163" s="18"/>
      <c r="C163" s="87" t="s">
        <v>401</v>
      </c>
      <c r="D163" s="81"/>
      <c r="E163" s="82"/>
      <c r="F163" s="85">
        <v>32.613030000000002</v>
      </c>
      <c r="G163" s="121"/>
      <c r="H163" s="125"/>
      <c r="I163" s="127"/>
      <c r="J163" s="121"/>
      <c r="K163" s="125"/>
      <c r="L163" s="125"/>
      <c r="M163" s="29"/>
      <c r="N163" s="29"/>
      <c r="O163" s="18"/>
      <c r="P163" s="26"/>
      <c r="Q163" s="7"/>
      <c r="R163" s="31"/>
    </row>
    <row r="164" spans="2:18" ht="12.6" x14ac:dyDescent="0.3">
      <c r="B164" s="18"/>
      <c r="C164" s="87" t="s">
        <v>402</v>
      </c>
      <c r="D164" s="81"/>
      <c r="E164" s="82"/>
      <c r="F164" s="85">
        <v>1.5673299999999999</v>
      </c>
      <c r="G164" s="121"/>
      <c r="H164" s="125"/>
      <c r="I164" s="127"/>
      <c r="J164" s="121"/>
      <c r="K164" s="125"/>
      <c r="L164" s="125"/>
      <c r="M164" s="29"/>
      <c r="N164" s="29"/>
      <c r="O164" s="18"/>
      <c r="P164" s="26"/>
      <c r="Q164" s="7"/>
      <c r="R164" s="31"/>
    </row>
    <row r="165" spans="2:18" ht="12.6" x14ac:dyDescent="0.3">
      <c r="B165" s="18"/>
      <c r="C165" s="87" t="s">
        <v>403</v>
      </c>
      <c r="D165" s="81"/>
      <c r="E165" s="82"/>
      <c r="F165" s="85">
        <v>236.05</v>
      </c>
      <c r="G165" s="121"/>
      <c r="H165" s="125"/>
      <c r="I165" s="127"/>
      <c r="J165" s="121"/>
      <c r="K165" s="125"/>
      <c r="L165" s="125"/>
      <c r="M165" s="29"/>
      <c r="N165" s="29"/>
      <c r="O165" s="18"/>
      <c r="P165" s="26"/>
      <c r="Q165" s="7"/>
      <c r="R165" s="31"/>
    </row>
    <row r="166" spans="2:18" ht="12.6" x14ac:dyDescent="0.3">
      <c r="B166" s="18"/>
      <c r="C166" s="87"/>
      <c r="D166" s="81"/>
      <c r="E166" s="82">
        <v>53.924239999999998</v>
      </c>
      <c r="F166" s="85"/>
      <c r="G166" s="121"/>
      <c r="H166" s="125"/>
      <c r="I166" s="127"/>
      <c r="J166" s="121"/>
      <c r="K166" s="125"/>
      <c r="L166" s="125"/>
      <c r="M166" s="29"/>
      <c r="N166" s="29"/>
      <c r="O166" s="18"/>
      <c r="P166" s="26"/>
      <c r="Q166" s="7"/>
      <c r="R166" s="31"/>
    </row>
    <row r="167" spans="2:18" x14ac:dyDescent="0.3">
      <c r="B167" s="36"/>
      <c r="C167" s="28" t="s">
        <v>33</v>
      </c>
      <c r="D167" s="121">
        <f t="shared" si="44"/>
        <v>631.33125000000007</v>
      </c>
      <c r="E167" s="122">
        <f>SUM(E144:E166)</f>
        <v>157.69762</v>
      </c>
      <c r="F167" s="122">
        <f>SUM(F144:F166)</f>
        <v>473.63363000000004</v>
      </c>
      <c r="G167" s="121">
        <f t="shared" si="45"/>
        <v>379.32255999999995</v>
      </c>
      <c r="H167" s="122">
        <f>SUM(H144:H162)</f>
        <v>155.01309000000001</v>
      </c>
      <c r="I167" s="122">
        <f>SUM(I144:I162)</f>
        <v>224.30946999999998</v>
      </c>
      <c r="J167" s="121">
        <f t="shared" si="46"/>
        <v>291.01378999999997</v>
      </c>
      <c r="K167" s="122">
        <f>SUM(K144:K162)</f>
        <v>125.29855999999999</v>
      </c>
      <c r="L167" s="122">
        <f>SUM(L144:L162)</f>
        <v>165.71522999999996</v>
      </c>
      <c r="M167" s="29">
        <f t="shared" si="42"/>
        <v>46.095261401997753</v>
      </c>
      <c r="N167" s="29"/>
      <c r="O167" s="18"/>
      <c r="P167" s="30"/>
      <c r="Q167" s="2"/>
      <c r="R167" s="31"/>
    </row>
    <row r="168" spans="2:18" x14ac:dyDescent="0.3">
      <c r="B168" s="36"/>
      <c r="C168" s="28"/>
      <c r="D168" s="121"/>
      <c r="E168" s="122"/>
      <c r="F168" s="122"/>
      <c r="G168" s="121"/>
      <c r="H168" s="122"/>
      <c r="I168" s="122"/>
      <c r="J168" s="121"/>
      <c r="K168" s="122"/>
      <c r="L168" s="122"/>
      <c r="M168" s="29"/>
      <c r="N168" s="29"/>
      <c r="O168" s="18"/>
      <c r="P168" s="30"/>
      <c r="Q168" s="2"/>
      <c r="R168" s="31"/>
    </row>
    <row r="169" spans="2:18" ht="36" x14ac:dyDescent="0.3">
      <c r="B169" s="36" t="s">
        <v>216</v>
      </c>
      <c r="C169" s="37" t="s">
        <v>217</v>
      </c>
      <c r="D169" s="121"/>
      <c r="E169" s="120"/>
      <c r="F169" s="120"/>
      <c r="G169" s="121"/>
      <c r="H169" s="122"/>
      <c r="I169" s="123"/>
      <c r="J169" s="121"/>
      <c r="K169" s="122"/>
      <c r="L169" s="122"/>
      <c r="M169" s="29"/>
      <c r="N169" s="29"/>
      <c r="O169" s="4"/>
      <c r="P169" s="33"/>
      <c r="Q169" s="4"/>
      <c r="R169" s="31"/>
    </row>
    <row r="170" spans="2:18" ht="48" x14ac:dyDescent="0.3">
      <c r="B170" s="18"/>
      <c r="C170" s="19" t="s">
        <v>218</v>
      </c>
      <c r="D170" s="121">
        <f t="shared" si="44"/>
        <v>386.12</v>
      </c>
      <c r="E170" s="126">
        <v>386.12</v>
      </c>
      <c r="F170" s="142"/>
      <c r="G170" s="121">
        <f t="shared" si="45"/>
        <v>786.12</v>
      </c>
      <c r="H170" s="126">
        <v>786.12</v>
      </c>
      <c r="I170" s="126"/>
      <c r="J170" s="121">
        <f t="shared" si="46"/>
        <v>323.19799999999998</v>
      </c>
      <c r="K170" s="126">
        <f>65.51+61.158+65.51+65.51+65.51</f>
        <v>323.19799999999998</v>
      </c>
      <c r="L170" s="125"/>
      <c r="M170" s="29">
        <f t="shared" si="42"/>
        <v>83.704029835284359</v>
      </c>
      <c r="N170" s="29"/>
      <c r="O170" s="60" t="s">
        <v>219</v>
      </c>
      <c r="P170" s="61" t="s">
        <v>220</v>
      </c>
      <c r="Q170" s="3" t="s">
        <v>221</v>
      </c>
      <c r="R170" s="31"/>
    </row>
    <row r="171" spans="2:18" ht="48" x14ac:dyDescent="0.3">
      <c r="B171" s="18"/>
      <c r="C171" s="19" t="s">
        <v>222</v>
      </c>
      <c r="D171" s="121">
        <f t="shared" si="44"/>
        <v>119.88</v>
      </c>
      <c r="E171" s="122">
        <v>119.88</v>
      </c>
      <c r="F171" s="122"/>
      <c r="G171" s="121">
        <f t="shared" si="45"/>
        <v>224.92</v>
      </c>
      <c r="H171" s="122">
        <v>224.92</v>
      </c>
      <c r="I171" s="126"/>
      <c r="J171" s="121">
        <f t="shared" si="46"/>
        <v>85.748000000000005</v>
      </c>
      <c r="K171" s="126">
        <f>17.356+24.112+13.355+14.505+16.42</f>
        <v>85.748000000000005</v>
      </c>
      <c r="L171" s="125"/>
      <c r="M171" s="29">
        <f t="shared" si="42"/>
        <v>71.528194861528206</v>
      </c>
      <c r="N171" s="29"/>
      <c r="O171" s="26" t="s">
        <v>223</v>
      </c>
      <c r="P171" s="61" t="s">
        <v>224</v>
      </c>
      <c r="Q171" s="3" t="s">
        <v>221</v>
      </c>
      <c r="R171" s="31"/>
    </row>
    <row r="172" spans="2:18" ht="108" x14ac:dyDescent="0.3">
      <c r="B172" s="18"/>
      <c r="C172" s="22" t="s">
        <v>225</v>
      </c>
      <c r="D172" s="121">
        <f t="shared" si="44"/>
        <v>173.483</v>
      </c>
      <c r="E172" s="126">
        <v>173.483</v>
      </c>
      <c r="F172" s="122"/>
      <c r="G172" s="121">
        <f t="shared" si="45"/>
        <v>173.48298</v>
      </c>
      <c r="H172" s="126">
        <v>173.48298</v>
      </c>
      <c r="I172" s="126"/>
      <c r="J172" s="121">
        <f t="shared" si="46"/>
        <v>173.48298</v>
      </c>
      <c r="K172" s="126">
        <v>173.48298</v>
      </c>
      <c r="L172" s="125"/>
      <c r="M172" s="29">
        <f t="shared" si="42"/>
        <v>99.999988471492884</v>
      </c>
      <c r="N172" s="29"/>
      <c r="O172" s="26" t="s">
        <v>226</v>
      </c>
      <c r="P172" s="61"/>
      <c r="Q172" s="6" t="s">
        <v>227</v>
      </c>
      <c r="R172" s="31"/>
    </row>
    <row r="173" spans="2:18" x14ac:dyDescent="0.3">
      <c r="B173" s="36"/>
      <c r="C173" s="47" t="s">
        <v>33</v>
      </c>
      <c r="D173" s="121">
        <f t="shared" si="44"/>
        <v>679.48299999999995</v>
      </c>
      <c r="E173" s="143">
        <f>SUM(E170:E172)</f>
        <v>679.48299999999995</v>
      </c>
      <c r="F173" s="143">
        <f>SUM(F170:F172)</f>
        <v>0</v>
      </c>
      <c r="G173" s="121">
        <f t="shared" si="45"/>
        <v>1184.52298</v>
      </c>
      <c r="H173" s="143">
        <f>SUM(H170:H172)</f>
        <v>1184.52298</v>
      </c>
      <c r="I173" s="143">
        <f>SUM(I170:I172)</f>
        <v>0</v>
      </c>
      <c r="J173" s="121">
        <f t="shared" si="46"/>
        <v>582.42897999999991</v>
      </c>
      <c r="K173" s="143">
        <f>SUM(K170:K172)</f>
        <v>582.42897999999991</v>
      </c>
      <c r="L173" s="143">
        <f>SUM(L170:L172)</f>
        <v>0</v>
      </c>
      <c r="M173" s="29">
        <f t="shared" si="42"/>
        <v>85.716490331619767</v>
      </c>
      <c r="N173" s="29"/>
      <c r="O173" s="18"/>
      <c r="P173" s="30"/>
      <c r="Q173" s="2"/>
      <c r="R173" s="31"/>
    </row>
    <row r="174" spans="2:18" x14ac:dyDescent="0.3">
      <c r="B174" s="36"/>
      <c r="C174" s="47"/>
      <c r="D174" s="121"/>
      <c r="E174" s="143"/>
      <c r="F174" s="143"/>
      <c r="G174" s="121"/>
      <c r="H174" s="143"/>
      <c r="I174" s="143"/>
      <c r="J174" s="121"/>
      <c r="K174" s="143"/>
      <c r="L174" s="143"/>
      <c r="M174" s="29"/>
      <c r="N174" s="29"/>
      <c r="O174" s="18"/>
      <c r="P174" s="30"/>
      <c r="Q174" s="2"/>
      <c r="R174" s="31"/>
    </row>
    <row r="175" spans="2:18" x14ac:dyDescent="0.3">
      <c r="B175" s="36"/>
      <c r="C175" s="47"/>
      <c r="D175" s="121"/>
      <c r="E175" s="143"/>
      <c r="F175" s="143"/>
      <c r="G175" s="121"/>
      <c r="H175" s="143"/>
      <c r="I175" s="143"/>
      <c r="J175" s="121"/>
      <c r="K175" s="143"/>
      <c r="L175" s="143"/>
      <c r="M175" s="29"/>
      <c r="N175" s="29"/>
      <c r="O175" s="18"/>
      <c r="P175" s="30"/>
      <c r="Q175" s="2"/>
      <c r="R175" s="31"/>
    </row>
    <row r="176" spans="2:18" ht="24" x14ac:dyDescent="0.3">
      <c r="B176" s="36" t="s">
        <v>228</v>
      </c>
      <c r="C176" s="28" t="s">
        <v>229</v>
      </c>
      <c r="D176" s="121"/>
      <c r="E176" s="120"/>
      <c r="F176" s="120"/>
      <c r="G176" s="121"/>
      <c r="H176" s="122"/>
      <c r="I176" s="123"/>
      <c r="J176" s="121"/>
      <c r="K176" s="122"/>
      <c r="L176" s="122"/>
      <c r="M176" s="29"/>
      <c r="N176" s="29"/>
      <c r="O176" s="4"/>
      <c r="P176" s="33"/>
      <c r="Q176" s="4"/>
      <c r="R176" s="31"/>
    </row>
    <row r="177" spans="2:19" ht="36" x14ac:dyDescent="0.3">
      <c r="B177" s="36"/>
      <c r="C177" s="19" t="s">
        <v>230</v>
      </c>
      <c r="D177" s="121">
        <f t="shared" si="44"/>
        <v>413.07376999999997</v>
      </c>
      <c r="E177" s="143">
        <v>90.572770000000006</v>
      </c>
      <c r="F177" s="134">
        <v>322.50099999999998</v>
      </c>
      <c r="G177" s="121">
        <f t="shared" si="45"/>
        <v>413.07376999999997</v>
      </c>
      <c r="H177" s="143">
        <v>90.572770000000006</v>
      </c>
      <c r="I177" s="134">
        <v>322.50099999999998</v>
      </c>
      <c r="J177" s="121">
        <f t="shared" si="46"/>
        <v>320.79374999999999</v>
      </c>
      <c r="K177" s="134"/>
      <c r="L177" s="134">
        <f>166.22125+28.12375+126.44875</f>
        <v>320.79374999999999</v>
      </c>
      <c r="M177" s="29">
        <f t="shared" si="42"/>
        <v>77.660159830530986</v>
      </c>
      <c r="N177" s="29">
        <v>100</v>
      </c>
      <c r="O177" s="18" t="s">
        <v>231</v>
      </c>
      <c r="P177" s="26" t="s">
        <v>232</v>
      </c>
      <c r="Q177" s="3" t="s">
        <v>233</v>
      </c>
      <c r="R177" s="31"/>
    </row>
    <row r="178" spans="2:19" ht="24" x14ac:dyDescent="0.3">
      <c r="B178" s="36"/>
      <c r="C178" s="19" t="s">
        <v>234</v>
      </c>
      <c r="D178" s="121">
        <f t="shared" si="44"/>
        <v>22.48441</v>
      </c>
      <c r="E178" s="134">
        <v>22.48441</v>
      </c>
      <c r="F178" s="134"/>
      <c r="G178" s="121">
        <f t="shared" si="45"/>
        <v>22.48441</v>
      </c>
      <c r="H178" s="134">
        <v>22.48441</v>
      </c>
      <c r="I178" s="134"/>
      <c r="J178" s="121">
        <f t="shared" si="46"/>
        <v>22.48441</v>
      </c>
      <c r="K178" s="134">
        <v>22.48441</v>
      </c>
      <c r="L178" s="134"/>
      <c r="M178" s="29">
        <f t="shared" si="42"/>
        <v>100</v>
      </c>
      <c r="N178" s="29"/>
      <c r="O178" s="18" t="s">
        <v>131</v>
      </c>
      <c r="P178" s="26" t="s">
        <v>132</v>
      </c>
      <c r="Q178" s="3" t="s">
        <v>133</v>
      </c>
      <c r="R178" s="31"/>
    </row>
    <row r="179" spans="2:19" ht="24" x14ac:dyDescent="0.3">
      <c r="B179" s="36"/>
      <c r="C179" s="19" t="s">
        <v>235</v>
      </c>
      <c r="D179" s="121">
        <f t="shared" si="44"/>
        <v>40</v>
      </c>
      <c r="E179" s="134">
        <v>40</v>
      </c>
      <c r="F179" s="134"/>
      <c r="G179" s="121">
        <f t="shared" si="45"/>
        <v>70</v>
      </c>
      <c r="H179" s="134">
        <v>70</v>
      </c>
      <c r="I179" s="134"/>
      <c r="J179" s="121">
        <f t="shared" si="46"/>
        <v>1.8729499999999999</v>
      </c>
      <c r="K179" s="134">
        <v>1.8729499999999999</v>
      </c>
      <c r="L179" s="134"/>
      <c r="M179" s="29">
        <f t="shared" si="42"/>
        <v>4.6823749999999995</v>
      </c>
      <c r="N179" s="29"/>
      <c r="O179" s="18" t="s">
        <v>112</v>
      </c>
      <c r="P179" s="26" t="s">
        <v>113</v>
      </c>
      <c r="Q179" s="14" t="s">
        <v>236</v>
      </c>
      <c r="R179" s="31"/>
    </row>
    <row r="180" spans="2:19" ht="36" x14ac:dyDescent="0.3">
      <c r="B180" s="36"/>
      <c r="C180" s="65" t="s">
        <v>333</v>
      </c>
      <c r="D180" s="121">
        <f t="shared" si="44"/>
        <v>0.3</v>
      </c>
      <c r="E180" s="134">
        <v>0.3</v>
      </c>
      <c r="F180" s="134"/>
      <c r="G180" s="121">
        <f t="shared" si="45"/>
        <v>0</v>
      </c>
      <c r="H180" s="134"/>
      <c r="I180" s="134"/>
      <c r="J180" s="121">
        <f t="shared" si="46"/>
        <v>0.3</v>
      </c>
      <c r="K180" s="134">
        <v>0.3</v>
      </c>
      <c r="L180" s="134"/>
      <c r="M180" s="29">
        <f t="shared" si="42"/>
        <v>100</v>
      </c>
      <c r="N180" s="29"/>
      <c r="O180" s="18" t="s">
        <v>461</v>
      </c>
      <c r="P180" s="53" t="s">
        <v>334</v>
      </c>
      <c r="Q180" s="65" t="s">
        <v>335</v>
      </c>
      <c r="R180" s="31"/>
    </row>
    <row r="181" spans="2:19" ht="36" x14ac:dyDescent="0.3">
      <c r="B181" s="36"/>
      <c r="C181" s="65" t="s">
        <v>409</v>
      </c>
      <c r="D181" s="121">
        <f t="shared" si="44"/>
        <v>20</v>
      </c>
      <c r="E181" s="134">
        <v>20</v>
      </c>
      <c r="F181" s="134"/>
      <c r="G181" s="121">
        <f t="shared" ref="G181:G182" si="55">H181+I181</f>
        <v>80</v>
      </c>
      <c r="H181" s="134">
        <v>80</v>
      </c>
      <c r="I181" s="134"/>
      <c r="J181" s="121">
        <f t="shared" ref="J181:J182" si="56">K181+L181</f>
        <v>0</v>
      </c>
      <c r="K181" s="134"/>
      <c r="L181" s="134"/>
      <c r="M181" s="29">
        <f t="shared" si="42"/>
        <v>0</v>
      </c>
      <c r="N181" s="29"/>
      <c r="O181" s="18" t="s">
        <v>426</v>
      </c>
      <c r="P181" s="53" t="s">
        <v>376</v>
      </c>
      <c r="Q181" s="65" t="s">
        <v>348</v>
      </c>
      <c r="R181" s="31"/>
    </row>
    <row r="182" spans="2:19" ht="24" x14ac:dyDescent="0.3">
      <c r="B182" s="36"/>
      <c r="C182" s="65" t="s">
        <v>410</v>
      </c>
      <c r="D182" s="121">
        <f t="shared" si="44"/>
        <v>50</v>
      </c>
      <c r="E182" s="134">
        <v>50</v>
      </c>
      <c r="F182" s="134"/>
      <c r="G182" s="121">
        <f t="shared" si="55"/>
        <v>0</v>
      </c>
      <c r="H182" s="134"/>
      <c r="I182" s="134"/>
      <c r="J182" s="121">
        <f t="shared" si="56"/>
        <v>0</v>
      </c>
      <c r="K182" s="134"/>
      <c r="L182" s="134"/>
      <c r="M182" s="29">
        <f t="shared" si="42"/>
        <v>0</v>
      </c>
      <c r="N182" s="29">
        <v>70</v>
      </c>
      <c r="O182" s="18" t="s">
        <v>462</v>
      </c>
      <c r="P182" s="53">
        <v>149</v>
      </c>
      <c r="Q182" s="65" t="s">
        <v>411</v>
      </c>
      <c r="R182" s="31"/>
    </row>
    <row r="183" spans="2:19" x14ac:dyDescent="0.3">
      <c r="B183" s="36"/>
      <c r="C183" s="87" t="s">
        <v>412</v>
      </c>
      <c r="D183" s="121"/>
      <c r="E183" s="134"/>
      <c r="F183" s="134">
        <v>321.87943999999999</v>
      </c>
      <c r="G183" s="121"/>
      <c r="H183" s="134"/>
      <c r="I183" s="134"/>
      <c r="J183" s="121"/>
      <c r="K183" s="134"/>
      <c r="L183" s="134"/>
      <c r="M183" s="29"/>
      <c r="N183" s="29"/>
      <c r="O183" s="18"/>
      <c r="P183" s="53"/>
      <c r="Q183" s="65"/>
      <c r="R183" s="31"/>
      <c r="S183" s="111"/>
    </row>
    <row r="184" spans="2:19" x14ac:dyDescent="0.3">
      <c r="B184" s="36"/>
      <c r="C184" s="65"/>
      <c r="D184" s="121"/>
      <c r="E184" s="134">
        <v>7.5638199999999998</v>
      </c>
      <c r="F184" s="134"/>
      <c r="G184" s="121"/>
      <c r="H184" s="134"/>
      <c r="I184" s="134"/>
      <c r="J184" s="121"/>
      <c r="K184" s="134"/>
      <c r="L184" s="134"/>
      <c r="M184" s="29"/>
      <c r="N184" s="29"/>
      <c r="O184" s="18"/>
      <c r="P184" s="53"/>
      <c r="Q184" s="65"/>
      <c r="R184" s="31"/>
    </row>
    <row r="185" spans="2:19" x14ac:dyDescent="0.3">
      <c r="B185" s="36"/>
      <c r="C185" s="17" t="s">
        <v>33</v>
      </c>
      <c r="D185" s="121">
        <f t="shared" si="44"/>
        <v>875.30143999999996</v>
      </c>
      <c r="E185" s="144">
        <f>SUM(E177:E184)</f>
        <v>230.92100000000002</v>
      </c>
      <c r="F185" s="144">
        <f>SUM(F177:F184)</f>
        <v>644.38043999999991</v>
      </c>
      <c r="G185" s="121">
        <f t="shared" si="45"/>
        <v>585.55817999999999</v>
      </c>
      <c r="H185" s="144">
        <f>SUM(H177:H181)</f>
        <v>263.05718000000002</v>
      </c>
      <c r="I185" s="144">
        <f>SUM(I177:I180)</f>
        <v>322.50099999999998</v>
      </c>
      <c r="J185" s="121">
        <f t="shared" si="46"/>
        <v>345.45110999999997</v>
      </c>
      <c r="K185" s="144">
        <f>SUM(K177:K180)</f>
        <v>24.657360000000001</v>
      </c>
      <c r="L185" s="144">
        <f>SUM(L177:L180)</f>
        <v>320.79374999999999</v>
      </c>
      <c r="M185" s="62">
        <f t="shared" si="42"/>
        <v>39.466530524615607</v>
      </c>
      <c r="N185" s="62"/>
      <c r="O185" s="18"/>
      <c r="P185" s="30"/>
      <c r="Q185" s="2"/>
      <c r="R185" s="31"/>
    </row>
    <row r="186" spans="2:19" x14ac:dyDescent="0.3">
      <c r="B186" s="36"/>
      <c r="C186" s="17"/>
      <c r="D186" s="121"/>
      <c r="E186" s="144"/>
      <c r="F186" s="144"/>
      <c r="G186" s="121"/>
      <c r="H186" s="144"/>
      <c r="I186" s="144"/>
      <c r="J186" s="121"/>
      <c r="K186" s="144"/>
      <c r="L186" s="144"/>
      <c r="M186" s="62"/>
      <c r="N186" s="62"/>
      <c r="O186" s="18"/>
      <c r="P186" s="30"/>
      <c r="Q186" s="2"/>
      <c r="R186" s="31"/>
    </row>
    <row r="187" spans="2:19" x14ac:dyDescent="0.3">
      <c r="B187" s="36"/>
      <c r="C187" s="17"/>
      <c r="D187" s="121"/>
      <c r="E187" s="144"/>
      <c r="F187" s="144"/>
      <c r="G187" s="121"/>
      <c r="H187" s="144"/>
      <c r="I187" s="144"/>
      <c r="J187" s="121"/>
      <c r="K187" s="144"/>
      <c r="L187" s="144"/>
      <c r="M187" s="62"/>
      <c r="N187" s="62"/>
      <c r="O187" s="18"/>
      <c r="P187" s="30"/>
      <c r="Q187" s="2"/>
      <c r="R187" s="31"/>
    </row>
    <row r="188" spans="2:19" ht="24" x14ac:dyDescent="0.3">
      <c r="B188" s="36" t="s">
        <v>237</v>
      </c>
      <c r="C188" s="63" t="s">
        <v>238</v>
      </c>
      <c r="D188" s="121"/>
      <c r="E188" s="145"/>
      <c r="F188" s="145"/>
      <c r="G188" s="121"/>
      <c r="H188" s="145"/>
      <c r="I188" s="145"/>
      <c r="J188" s="121"/>
      <c r="K188" s="145"/>
      <c r="L188" s="145"/>
      <c r="M188" s="62"/>
      <c r="N188" s="62"/>
      <c r="O188" s="36"/>
      <c r="P188" s="9"/>
      <c r="Q188" s="15"/>
      <c r="R188" s="31"/>
    </row>
    <row r="189" spans="2:19" x14ac:dyDescent="0.3">
      <c r="B189" s="18"/>
      <c r="C189" s="64"/>
      <c r="D189" s="121">
        <f t="shared" si="44"/>
        <v>0</v>
      </c>
      <c r="E189" s="145"/>
      <c r="F189" s="145"/>
      <c r="G189" s="121">
        <f t="shared" si="45"/>
        <v>0</v>
      </c>
      <c r="H189" s="145"/>
      <c r="I189" s="145"/>
      <c r="J189" s="121">
        <f t="shared" si="46"/>
        <v>0</v>
      </c>
      <c r="K189" s="145"/>
      <c r="L189" s="145"/>
      <c r="M189" s="62" t="e">
        <f t="shared" si="42"/>
        <v>#DIV/0!</v>
      </c>
      <c r="N189" s="62"/>
      <c r="O189" s="18"/>
      <c r="P189" s="26"/>
      <c r="Q189" s="16"/>
      <c r="R189" s="31"/>
    </row>
    <row r="190" spans="2:19" x14ac:dyDescent="0.3">
      <c r="B190" s="36"/>
      <c r="C190" s="63"/>
      <c r="D190" s="121">
        <f t="shared" si="44"/>
        <v>0</v>
      </c>
      <c r="E190" s="145"/>
      <c r="F190" s="145"/>
      <c r="G190" s="121">
        <f t="shared" si="45"/>
        <v>0</v>
      </c>
      <c r="H190" s="145"/>
      <c r="I190" s="145"/>
      <c r="J190" s="121">
        <f t="shared" si="46"/>
        <v>0</v>
      </c>
      <c r="K190" s="145"/>
      <c r="L190" s="145"/>
      <c r="M190" s="62" t="e">
        <f t="shared" si="42"/>
        <v>#DIV/0!</v>
      </c>
      <c r="N190" s="62"/>
      <c r="O190" s="36"/>
      <c r="P190" s="9"/>
      <c r="Q190" s="15"/>
      <c r="R190" s="31"/>
    </row>
    <row r="191" spans="2:19" x14ac:dyDescent="0.3">
      <c r="B191" s="36"/>
      <c r="C191" s="63"/>
      <c r="D191" s="121"/>
      <c r="E191" s="145"/>
      <c r="F191" s="145"/>
      <c r="G191" s="121"/>
      <c r="H191" s="145"/>
      <c r="I191" s="145"/>
      <c r="J191" s="121"/>
      <c r="K191" s="145"/>
      <c r="L191" s="145"/>
      <c r="M191" s="62" t="e">
        <f t="shared" si="42"/>
        <v>#DIV/0!</v>
      </c>
      <c r="N191" s="62"/>
      <c r="O191" s="36"/>
      <c r="P191" s="9"/>
      <c r="Q191" s="15"/>
      <c r="R191" s="31"/>
    </row>
    <row r="192" spans="2:19" ht="24" x14ac:dyDescent="0.3">
      <c r="B192" s="36" t="s">
        <v>239</v>
      </c>
      <c r="C192" s="37" t="s">
        <v>240</v>
      </c>
      <c r="D192" s="121"/>
      <c r="E192" s="119"/>
      <c r="F192" s="119"/>
      <c r="G192" s="121"/>
      <c r="H192" s="121"/>
      <c r="I192" s="146"/>
      <c r="J192" s="121"/>
      <c r="K192" s="121"/>
      <c r="L192" s="121"/>
      <c r="M192" s="62"/>
      <c r="N192" s="62"/>
      <c r="O192" s="4"/>
      <c r="P192" s="33"/>
      <c r="Q192" s="4"/>
      <c r="R192" s="31"/>
    </row>
    <row r="193" spans="2:19" ht="72" x14ac:dyDescent="0.3">
      <c r="B193" s="18" t="s">
        <v>18</v>
      </c>
      <c r="C193" s="19" t="s">
        <v>241</v>
      </c>
      <c r="D193" s="121">
        <f t="shared" ref="D193:D199" si="57">E193+F193</f>
        <v>128.41847999999999</v>
      </c>
      <c r="E193" s="124">
        <v>50</v>
      </c>
      <c r="F193" s="124">
        <v>78.418480000000002</v>
      </c>
      <c r="G193" s="121">
        <f t="shared" ref="G193:G199" si="58">H193+I193</f>
        <v>749.44111999999996</v>
      </c>
      <c r="H193" s="124">
        <f>8.032+102.71042-1.2293</f>
        <v>109.51312</v>
      </c>
      <c r="I193" s="124">
        <f>511.883+128.045</f>
        <v>639.928</v>
      </c>
      <c r="J193" s="121">
        <f t="shared" ref="J193:J199" si="59">K193+L193</f>
        <v>78.229990000000001</v>
      </c>
      <c r="K193" s="124"/>
      <c r="L193" s="125">
        <f>44.82917+33.40082</f>
        <v>78.229990000000001</v>
      </c>
      <c r="M193" s="29">
        <f t="shared" ref="M193:M199" si="60">J193/D193%</f>
        <v>60.918015849432273</v>
      </c>
      <c r="N193" s="29">
        <v>100</v>
      </c>
      <c r="O193" s="26" t="s">
        <v>242</v>
      </c>
      <c r="P193" s="38" t="s">
        <v>243</v>
      </c>
      <c r="Q193" s="3" t="s">
        <v>244</v>
      </c>
      <c r="R193" s="31" t="s">
        <v>245</v>
      </c>
    </row>
    <row r="194" spans="2:19" ht="24" x14ac:dyDescent="0.3">
      <c r="B194" s="36"/>
      <c r="C194" s="19" t="s">
        <v>246</v>
      </c>
      <c r="D194" s="121">
        <f t="shared" si="57"/>
        <v>470.60048999999998</v>
      </c>
      <c r="E194" s="124">
        <v>470.60048999999998</v>
      </c>
      <c r="F194" s="124"/>
      <c r="G194" s="121">
        <f t="shared" si="58"/>
        <v>470.60048999999998</v>
      </c>
      <c r="H194" s="124">
        <v>470.60048999999998</v>
      </c>
      <c r="I194" s="124"/>
      <c r="J194" s="121">
        <f t="shared" si="59"/>
        <v>305.74772999999999</v>
      </c>
      <c r="K194" s="124">
        <f>87.29059+46.22+172.23714</f>
        <v>305.74772999999999</v>
      </c>
      <c r="L194" s="125"/>
      <c r="M194" s="29">
        <f t="shared" si="60"/>
        <v>64.969700732780794</v>
      </c>
      <c r="N194" s="29">
        <v>40</v>
      </c>
      <c r="O194" s="26" t="s">
        <v>247</v>
      </c>
      <c r="P194" s="38" t="s">
        <v>248</v>
      </c>
      <c r="Q194" s="3" t="s">
        <v>233</v>
      </c>
      <c r="R194" s="31"/>
    </row>
    <row r="195" spans="2:19" ht="24" x14ac:dyDescent="0.3">
      <c r="B195" s="36"/>
      <c r="C195" s="17" t="s">
        <v>249</v>
      </c>
      <c r="D195" s="121">
        <f t="shared" si="57"/>
        <v>175.917</v>
      </c>
      <c r="E195" s="125">
        <f>-3.95738+179.87438</f>
        <v>175.917</v>
      </c>
      <c r="F195" s="125"/>
      <c r="G195" s="121">
        <f t="shared" si="58"/>
        <v>179.87438</v>
      </c>
      <c r="H195" s="125">
        <v>179.87438</v>
      </c>
      <c r="I195" s="125"/>
      <c r="J195" s="121">
        <f t="shared" si="59"/>
        <v>160.80085</v>
      </c>
      <c r="K195" s="125">
        <f>52.85885+105.15996+2.78204</f>
        <v>160.80085</v>
      </c>
      <c r="L195" s="125"/>
      <c r="M195" s="29">
        <f t="shared" si="60"/>
        <v>91.407226135052312</v>
      </c>
      <c r="N195" s="29">
        <v>100</v>
      </c>
      <c r="O195" s="159" t="s">
        <v>250</v>
      </c>
      <c r="P195" s="165" t="s">
        <v>251</v>
      </c>
      <c r="Q195" s="162" t="s">
        <v>252</v>
      </c>
      <c r="R195" s="154"/>
    </row>
    <row r="196" spans="2:19" ht="36" x14ac:dyDescent="0.3">
      <c r="B196" s="36"/>
      <c r="C196" s="65" t="s">
        <v>336</v>
      </c>
      <c r="D196" s="121">
        <f t="shared" si="57"/>
        <v>3.9573800000000001</v>
      </c>
      <c r="E196" s="125">
        <v>3.9573800000000001</v>
      </c>
      <c r="F196" s="125"/>
      <c r="G196" s="121">
        <f t="shared" si="58"/>
        <v>0</v>
      </c>
      <c r="H196" s="125"/>
      <c r="I196" s="125"/>
      <c r="J196" s="121">
        <f t="shared" si="59"/>
        <v>3.9573800000000001</v>
      </c>
      <c r="K196" s="125">
        <v>3.9573800000000001</v>
      </c>
      <c r="L196" s="125"/>
      <c r="M196" s="29">
        <f t="shared" si="60"/>
        <v>100</v>
      </c>
      <c r="N196" s="29"/>
      <c r="O196" s="161"/>
      <c r="P196" s="166"/>
      <c r="Q196" s="164"/>
      <c r="R196" s="155"/>
    </row>
    <row r="197" spans="2:19" ht="24" x14ac:dyDescent="0.3">
      <c r="B197" s="36"/>
      <c r="C197" s="56" t="s">
        <v>253</v>
      </c>
      <c r="D197" s="121">
        <f t="shared" si="57"/>
        <v>6.3241699999999996</v>
      </c>
      <c r="E197" s="125">
        <v>6.3241699999999996</v>
      </c>
      <c r="F197" s="125"/>
      <c r="G197" s="121">
        <f t="shared" si="58"/>
        <v>6.3241699999999996</v>
      </c>
      <c r="H197" s="125">
        <v>6.3241699999999996</v>
      </c>
      <c r="I197" s="125"/>
      <c r="J197" s="121">
        <f t="shared" si="59"/>
        <v>6.3241699999999996</v>
      </c>
      <c r="K197" s="125">
        <v>6.3241699999999996</v>
      </c>
      <c r="L197" s="125"/>
      <c r="M197" s="29">
        <f t="shared" si="60"/>
        <v>100</v>
      </c>
      <c r="N197" s="29"/>
      <c r="O197" s="18" t="s">
        <v>131</v>
      </c>
      <c r="P197" s="26" t="s">
        <v>132</v>
      </c>
      <c r="Q197" s="14" t="s">
        <v>254</v>
      </c>
      <c r="R197" s="31"/>
    </row>
    <row r="198" spans="2:19" ht="84" x14ac:dyDescent="0.3">
      <c r="B198" s="36" t="s">
        <v>18</v>
      </c>
      <c r="C198" s="19" t="s">
        <v>255</v>
      </c>
      <c r="D198" s="121">
        <f t="shared" si="57"/>
        <v>1.5440700000000001</v>
      </c>
      <c r="E198" s="125">
        <v>1.5440700000000001</v>
      </c>
      <c r="F198" s="125"/>
      <c r="G198" s="121">
        <f t="shared" si="58"/>
        <v>0</v>
      </c>
      <c r="H198" s="125"/>
      <c r="I198" s="125"/>
      <c r="J198" s="121">
        <f t="shared" si="59"/>
        <v>1.5440700000000001</v>
      </c>
      <c r="K198" s="125">
        <v>1.5440700000000001</v>
      </c>
      <c r="L198" s="125"/>
      <c r="M198" s="29">
        <f t="shared" si="60"/>
        <v>100</v>
      </c>
      <c r="N198" s="29"/>
      <c r="O198" s="26"/>
      <c r="P198" s="3" t="s">
        <v>256</v>
      </c>
      <c r="Q198" s="3" t="s">
        <v>257</v>
      </c>
      <c r="R198" s="31"/>
    </row>
    <row r="199" spans="2:19" ht="36" x14ac:dyDescent="0.3">
      <c r="B199" s="36"/>
      <c r="C199" s="19" t="s">
        <v>258</v>
      </c>
      <c r="D199" s="121">
        <f t="shared" si="57"/>
        <v>0.21</v>
      </c>
      <c r="E199" s="122">
        <v>0.21</v>
      </c>
      <c r="F199" s="125"/>
      <c r="G199" s="121">
        <f t="shared" si="58"/>
        <v>0.21</v>
      </c>
      <c r="H199" s="125">
        <v>0.21</v>
      </c>
      <c r="I199" s="125"/>
      <c r="J199" s="121">
        <f t="shared" si="59"/>
        <v>0.21</v>
      </c>
      <c r="K199" s="122">
        <v>0.21</v>
      </c>
      <c r="L199" s="121"/>
      <c r="M199" s="29">
        <f t="shared" si="60"/>
        <v>100</v>
      </c>
      <c r="N199" s="62"/>
      <c r="O199" s="4" t="s">
        <v>259</v>
      </c>
      <c r="P199" s="33" t="s">
        <v>85</v>
      </c>
      <c r="Q199" s="4" t="s">
        <v>127</v>
      </c>
      <c r="R199" s="31"/>
    </row>
    <row r="200" spans="2:19" ht="24" x14ac:dyDescent="0.3">
      <c r="B200" s="18"/>
      <c r="C200" s="19" t="s">
        <v>260</v>
      </c>
      <c r="D200" s="121">
        <f t="shared" si="44"/>
        <v>0.26100000000000001</v>
      </c>
      <c r="E200" s="142">
        <v>0.26100000000000001</v>
      </c>
      <c r="F200" s="142"/>
      <c r="G200" s="121">
        <f t="shared" si="45"/>
        <v>0.26100000000000001</v>
      </c>
      <c r="H200" s="142">
        <v>0.26100000000000001</v>
      </c>
      <c r="I200" s="142"/>
      <c r="J200" s="121">
        <f t="shared" si="46"/>
        <v>0.26100000000000001</v>
      </c>
      <c r="K200" s="142">
        <v>0.26100000000000001</v>
      </c>
      <c r="L200" s="125"/>
      <c r="M200" s="29">
        <f t="shared" si="42"/>
        <v>100.00000000000001</v>
      </c>
      <c r="N200" s="29"/>
      <c r="O200" s="18" t="s">
        <v>125</v>
      </c>
      <c r="P200" s="38" t="s">
        <v>126</v>
      </c>
      <c r="Q200" s="4" t="s">
        <v>261</v>
      </c>
      <c r="R200" s="31"/>
    </row>
    <row r="201" spans="2:19" ht="36" x14ac:dyDescent="0.3">
      <c r="B201" s="18"/>
      <c r="C201" s="24" t="s">
        <v>262</v>
      </c>
      <c r="D201" s="121">
        <f t="shared" si="44"/>
        <v>58.920920000000002</v>
      </c>
      <c r="E201" s="124">
        <f>101.69999-42.77907</f>
        <v>58.920920000000002</v>
      </c>
      <c r="F201" s="124"/>
      <c r="G201" s="121">
        <f t="shared" si="45"/>
        <v>151.69999000000001</v>
      </c>
      <c r="H201" s="124">
        <v>151.69999000000001</v>
      </c>
      <c r="I201" s="124"/>
      <c r="J201" s="121">
        <f t="shared" si="46"/>
        <v>22.697610000000001</v>
      </c>
      <c r="K201" s="124">
        <v>22.697610000000001</v>
      </c>
      <c r="L201" s="141"/>
      <c r="M201" s="29">
        <f t="shared" si="42"/>
        <v>38.522158174040733</v>
      </c>
      <c r="N201" s="29">
        <v>85</v>
      </c>
      <c r="O201" s="18" t="s">
        <v>263</v>
      </c>
      <c r="P201" s="38" t="s">
        <v>264</v>
      </c>
      <c r="Q201" s="10" t="s">
        <v>265</v>
      </c>
      <c r="R201" s="31"/>
    </row>
    <row r="202" spans="2:19" ht="24" x14ac:dyDescent="0.3">
      <c r="B202" s="18"/>
      <c r="C202" s="66" t="s">
        <v>266</v>
      </c>
      <c r="D202" s="121">
        <f t="shared" si="44"/>
        <v>30</v>
      </c>
      <c r="E202" s="124">
        <v>30</v>
      </c>
      <c r="F202" s="124"/>
      <c r="G202" s="121">
        <f t="shared" si="45"/>
        <v>70</v>
      </c>
      <c r="H202" s="124">
        <v>70</v>
      </c>
      <c r="I202" s="124"/>
      <c r="J202" s="121">
        <f t="shared" si="46"/>
        <v>0</v>
      </c>
      <c r="K202" s="124"/>
      <c r="L202" s="125"/>
      <c r="M202" s="29">
        <f t="shared" si="42"/>
        <v>0</v>
      </c>
      <c r="N202" s="29"/>
      <c r="O202" s="18" t="s">
        <v>112</v>
      </c>
      <c r="P202" s="38" t="s">
        <v>113</v>
      </c>
      <c r="Q202" s="46" t="s">
        <v>267</v>
      </c>
      <c r="R202" s="31"/>
    </row>
    <row r="203" spans="2:19" ht="24" x14ac:dyDescent="0.3">
      <c r="B203" s="18"/>
      <c r="C203" s="65" t="s">
        <v>512</v>
      </c>
      <c r="D203" s="121">
        <f t="shared" si="44"/>
        <v>137.60193000000001</v>
      </c>
      <c r="E203" s="125">
        <v>137.60193000000001</v>
      </c>
      <c r="F203" s="125"/>
      <c r="G203" s="121">
        <f t="shared" si="45"/>
        <v>137.60193000000001</v>
      </c>
      <c r="H203" s="125">
        <v>137.60193000000001</v>
      </c>
      <c r="I203" s="125"/>
      <c r="J203" s="121">
        <f t="shared" si="46"/>
        <v>68.174999999999997</v>
      </c>
      <c r="K203" s="125">
        <v>68.174999999999997</v>
      </c>
      <c r="L203" s="125"/>
      <c r="M203" s="29">
        <f t="shared" si="42"/>
        <v>49.54508995622372</v>
      </c>
      <c r="N203" s="29">
        <v>100</v>
      </c>
      <c r="O203" s="26" t="s">
        <v>465</v>
      </c>
      <c r="P203" s="67">
        <v>95</v>
      </c>
      <c r="Q203" s="6" t="s">
        <v>337</v>
      </c>
      <c r="R203" s="31"/>
      <c r="S203" s="111"/>
    </row>
    <row r="204" spans="2:19" ht="36" x14ac:dyDescent="0.3">
      <c r="B204" s="18"/>
      <c r="C204" s="21" t="s">
        <v>346</v>
      </c>
      <c r="D204" s="121">
        <f t="shared" si="44"/>
        <v>27.124790000000001</v>
      </c>
      <c r="E204" s="125">
        <v>27.124790000000001</v>
      </c>
      <c r="F204" s="125"/>
      <c r="G204" s="121">
        <f t="shared" si="45"/>
        <v>27.124790000000001</v>
      </c>
      <c r="H204" s="125">
        <v>27.124790000000001</v>
      </c>
      <c r="I204" s="125"/>
      <c r="J204" s="121">
        <f t="shared" si="46"/>
        <v>3.39839</v>
      </c>
      <c r="K204" s="125">
        <f>0.69772+2.70067</f>
        <v>3.39839</v>
      </c>
      <c r="L204" s="125"/>
      <c r="M204" s="29">
        <f t="shared" si="42"/>
        <v>12.528723724681372</v>
      </c>
      <c r="N204" s="29"/>
      <c r="O204" s="26" t="s">
        <v>463</v>
      </c>
      <c r="P204" s="67">
        <v>17</v>
      </c>
      <c r="Q204" s="6" t="s">
        <v>348</v>
      </c>
      <c r="R204" s="31"/>
    </row>
    <row r="205" spans="2:19" ht="24" x14ac:dyDescent="0.3">
      <c r="B205" s="18"/>
      <c r="C205" s="65" t="s">
        <v>349</v>
      </c>
      <c r="D205" s="121">
        <f t="shared" ref="D205:D209" si="61">E205+F205</f>
        <v>8.9052500000000006</v>
      </c>
      <c r="E205" s="125">
        <v>8.9052500000000006</v>
      </c>
      <c r="F205" s="125"/>
      <c r="G205" s="121">
        <f t="shared" ref="G205" si="62">H205+I205</f>
        <v>8.9052500000000006</v>
      </c>
      <c r="H205" s="125">
        <v>8.9052500000000006</v>
      </c>
      <c r="I205" s="125"/>
      <c r="J205" s="121">
        <f t="shared" ref="J205" si="63">K205+L205</f>
        <v>8.5391200000000005</v>
      </c>
      <c r="K205" s="125">
        <v>8.5391200000000005</v>
      </c>
      <c r="L205" s="125"/>
      <c r="M205" s="29">
        <f t="shared" ref="M205:M206" si="64">J205/D205%</f>
        <v>95.88860503635496</v>
      </c>
      <c r="N205" s="29"/>
      <c r="O205" s="26" t="s">
        <v>464</v>
      </c>
      <c r="P205" s="67">
        <v>39</v>
      </c>
      <c r="Q205" s="65" t="s">
        <v>304</v>
      </c>
      <c r="R205" s="31"/>
    </row>
    <row r="206" spans="2:19" ht="36" x14ac:dyDescent="0.3">
      <c r="B206" s="18"/>
      <c r="C206" s="65" t="s">
        <v>409</v>
      </c>
      <c r="D206" s="121">
        <f t="shared" si="61"/>
        <v>20</v>
      </c>
      <c r="E206" s="125">
        <v>20</v>
      </c>
      <c r="F206" s="125"/>
      <c r="G206" s="121">
        <f t="shared" ref="G206:G208" si="65">H206+I206</f>
        <v>69.078000000000003</v>
      </c>
      <c r="H206" s="125">
        <v>69.078000000000003</v>
      </c>
      <c r="I206" s="125"/>
      <c r="J206" s="121">
        <f t="shared" ref="J206:J208" si="66">K206+L206</f>
        <v>0</v>
      </c>
      <c r="K206" s="125"/>
      <c r="L206" s="125"/>
      <c r="M206" s="29">
        <f t="shared" si="64"/>
        <v>0</v>
      </c>
      <c r="N206" s="29"/>
      <c r="O206" s="26" t="s">
        <v>426</v>
      </c>
      <c r="P206" s="67" t="s">
        <v>376</v>
      </c>
      <c r="Q206" s="6" t="s">
        <v>348</v>
      </c>
      <c r="R206" s="31"/>
    </row>
    <row r="207" spans="2:19" x14ac:dyDescent="0.3">
      <c r="B207" s="18"/>
      <c r="C207" s="87" t="s">
        <v>413</v>
      </c>
      <c r="D207" s="121"/>
      <c r="E207" s="125"/>
      <c r="F207" s="140">
        <v>8.8517899999999994</v>
      </c>
      <c r="G207" s="121"/>
      <c r="H207" s="125"/>
      <c r="I207" s="125"/>
      <c r="J207" s="121"/>
      <c r="K207" s="125"/>
      <c r="L207" s="125"/>
      <c r="M207" s="29"/>
      <c r="N207" s="29"/>
      <c r="O207" s="26"/>
      <c r="P207" s="67"/>
      <c r="Q207" s="6"/>
      <c r="R207" s="31"/>
    </row>
    <row r="208" spans="2:19" x14ac:dyDescent="0.3">
      <c r="B208" s="18"/>
      <c r="C208" s="87" t="s">
        <v>414</v>
      </c>
      <c r="D208" s="121">
        <f t="shared" si="61"/>
        <v>3.6829999999999998</v>
      </c>
      <c r="E208" s="125"/>
      <c r="F208" s="140">
        <v>3.6829999999999998</v>
      </c>
      <c r="G208" s="121">
        <f t="shared" si="65"/>
        <v>0</v>
      </c>
      <c r="H208" s="125"/>
      <c r="I208" s="125"/>
      <c r="J208" s="121">
        <f t="shared" si="66"/>
        <v>0</v>
      </c>
      <c r="K208" s="125"/>
      <c r="L208" s="125"/>
      <c r="M208" s="29"/>
      <c r="N208" s="29"/>
      <c r="O208" s="26"/>
      <c r="P208" s="39"/>
      <c r="Q208" s="6"/>
      <c r="R208" s="31"/>
    </row>
    <row r="209" spans="2:18" x14ac:dyDescent="0.3">
      <c r="B209" s="18"/>
      <c r="C209" s="84" t="s">
        <v>268</v>
      </c>
      <c r="D209" s="81">
        <f t="shared" si="61"/>
        <v>0.90078999999999998</v>
      </c>
      <c r="E209" s="86"/>
      <c r="F209" s="86">
        <v>0.90078999999999998</v>
      </c>
      <c r="G209" s="121"/>
      <c r="H209" s="125"/>
      <c r="I209" s="125"/>
      <c r="J209" s="121"/>
      <c r="K209" s="125"/>
      <c r="L209" s="125"/>
      <c r="M209" s="29"/>
      <c r="N209" s="29"/>
      <c r="O209" s="26"/>
      <c r="P209" s="39"/>
      <c r="Q209" s="6"/>
      <c r="R209" s="31"/>
    </row>
    <row r="210" spans="2:18" x14ac:dyDescent="0.3">
      <c r="B210" s="36"/>
      <c r="C210" s="28" t="s">
        <v>33</v>
      </c>
      <c r="D210" s="121">
        <f t="shared" si="44"/>
        <v>1083.2210600000001</v>
      </c>
      <c r="E210" s="124">
        <f>SUM(E193:E209)</f>
        <v>991.36700000000008</v>
      </c>
      <c r="F210" s="124">
        <f>SUM(F193:F209)</f>
        <v>91.854060000000004</v>
      </c>
      <c r="G210" s="121">
        <f t="shared" si="45"/>
        <v>1628.4111499999999</v>
      </c>
      <c r="H210" s="124">
        <f>SUM(H193:H202)</f>
        <v>988.48315000000002</v>
      </c>
      <c r="I210" s="124">
        <f>SUM(I193:I202)</f>
        <v>639.928</v>
      </c>
      <c r="J210" s="121">
        <f t="shared" si="46"/>
        <v>659.88531</v>
      </c>
      <c r="K210" s="124">
        <f>SUM(K193:K205)</f>
        <v>581.65531999999996</v>
      </c>
      <c r="L210" s="124">
        <f>SUM(L193:L202)</f>
        <v>78.229990000000001</v>
      </c>
      <c r="M210" s="29">
        <f t="shared" ref="M210:M259" si="67">J210/D210%</f>
        <v>60.918803591207869</v>
      </c>
      <c r="N210" s="29"/>
      <c r="O210" s="18"/>
      <c r="P210" s="30"/>
      <c r="Q210" s="2"/>
      <c r="R210" s="31"/>
    </row>
    <row r="211" spans="2:18" x14ac:dyDescent="0.3">
      <c r="B211" s="36"/>
      <c r="C211" s="28"/>
      <c r="D211" s="121"/>
      <c r="E211" s="124"/>
      <c r="F211" s="124"/>
      <c r="G211" s="121"/>
      <c r="H211" s="124"/>
      <c r="I211" s="124"/>
      <c r="J211" s="121"/>
      <c r="K211" s="124"/>
      <c r="L211" s="124"/>
      <c r="M211" s="29"/>
      <c r="N211" s="29"/>
      <c r="O211" s="18"/>
      <c r="P211" s="30"/>
      <c r="Q211" s="2"/>
      <c r="R211" s="31"/>
    </row>
    <row r="212" spans="2:18" x14ac:dyDescent="0.3">
      <c r="B212" s="36"/>
      <c r="C212" s="28"/>
      <c r="D212" s="121"/>
      <c r="E212" s="124"/>
      <c r="F212" s="124"/>
      <c r="G212" s="121"/>
      <c r="H212" s="124"/>
      <c r="I212" s="124"/>
      <c r="J212" s="121"/>
      <c r="K212" s="124"/>
      <c r="L212" s="124"/>
      <c r="M212" s="29"/>
      <c r="N212" s="29"/>
      <c r="O212" s="18"/>
      <c r="P212" s="30"/>
      <c r="Q212" s="2"/>
      <c r="R212" s="31"/>
    </row>
    <row r="213" spans="2:18" ht="36" x14ac:dyDescent="0.3">
      <c r="B213" s="36" t="s">
        <v>269</v>
      </c>
      <c r="C213" s="28" t="s">
        <v>270</v>
      </c>
      <c r="D213" s="121"/>
      <c r="E213" s="120"/>
      <c r="F213" s="120"/>
      <c r="G213" s="121"/>
      <c r="H213" s="122"/>
      <c r="I213" s="123"/>
      <c r="J213" s="121"/>
      <c r="K213" s="122"/>
      <c r="L213" s="122"/>
      <c r="M213" s="29"/>
      <c r="N213" s="29"/>
      <c r="O213" s="4"/>
      <c r="P213" s="33"/>
      <c r="Q213" s="4"/>
      <c r="R213" s="31"/>
    </row>
    <row r="214" spans="2:18" ht="24" x14ac:dyDescent="0.3">
      <c r="B214" s="18"/>
      <c r="C214" s="19" t="s">
        <v>271</v>
      </c>
      <c r="D214" s="121">
        <f t="shared" si="44"/>
        <v>57.096229999999998</v>
      </c>
      <c r="E214" s="122"/>
      <c r="F214" s="122">
        <f>G214+H214</f>
        <v>57.096229999999998</v>
      </c>
      <c r="G214" s="121">
        <f t="shared" si="45"/>
        <v>57.096229999999998</v>
      </c>
      <c r="H214" s="122"/>
      <c r="I214" s="125">
        <v>57.096229999999998</v>
      </c>
      <c r="J214" s="121">
        <f t="shared" si="46"/>
        <v>57.096229999999998</v>
      </c>
      <c r="K214" s="125"/>
      <c r="L214" s="125">
        <f>55.89329+1.20294</f>
        <v>57.096229999999998</v>
      </c>
      <c r="M214" s="29">
        <f t="shared" si="67"/>
        <v>99.999999999999986</v>
      </c>
      <c r="N214" s="29"/>
      <c r="O214" s="68" t="s">
        <v>272</v>
      </c>
      <c r="P214" s="69" t="s">
        <v>273</v>
      </c>
      <c r="Q214" s="3" t="s">
        <v>274</v>
      </c>
      <c r="R214" s="31"/>
    </row>
    <row r="215" spans="2:18" ht="24" x14ac:dyDescent="0.3">
      <c r="B215" s="18"/>
      <c r="C215" s="19" t="s">
        <v>271</v>
      </c>
      <c r="D215" s="121">
        <f t="shared" si="44"/>
        <v>343.83906000000002</v>
      </c>
      <c r="E215" s="122"/>
      <c r="F215" s="124">
        <v>343.83906000000002</v>
      </c>
      <c r="G215" s="121">
        <f t="shared" si="45"/>
        <v>460.46677</v>
      </c>
      <c r="H215" s="122"/>
      <c r="I215" s="124">
        <v>460.46677</v>
      </c>
      <c r="J215" s="121">
        <f t="shared" si="46"/>
        <v>265.60825</v>
      </c>
      <c r="K215" s="125"/>
      <c r="L215" s="125">
        <v>265.60825</v>
      </c>
      <c r="M215" s="29">
        <f t="shared" si="67"/>
        <v>77.247840893934509</v>
      </c>
      <c r="N215" s="29"/>
      <c r="O215" s="26" t="s">
        <v>485</v>
      </c>
      <c r="P215" s="39" t="s">
        <v>275</v>
      </c>
      <c r="Q215" s="3" t="s">
        <v>274</v>
      </c>
      <c r="R215" s="31"/>
    </row>
    <row r="216" spans="2:18" x14ac:dyDescent="0.3">
      <c r="B216" s="18"/>
      <c r="C216" s="19" t="s">
        <v>416</v>
      </c>
      <c r="D216" s="121"/>
      <c r="E216" s="122"/>
      <c r="F216" s="124">
        <v>1.2029399999999999</v>
      </c>
      <c r="G216" s="121"/>
      <c r="H216" s="122"/>
      <c r="I216" s="124"/>
      <c r="J216" s="121"/>
      <c r="K216" s="125"/>
      <c r="L216" s="125"/>
      <c r="M216" s="29"/>
      <c r="N216" s="29"/>
      <c r="O216" s="26"/>
      <c r="P216" s="39"/>
      <c r="Q216" s="3"/>
      <c r="R216" s="31"/>
    </row>
    <row r="217" spans="2:18" x14ac:dyDescent="0.3">
      <c r="B217" s="18"/>
      <c r="C217" s="87" t="s">
        <v>415</v>
      </c>
      <c r="D217" s="121"/>
      <c r="E217" s="122"/>
      <c r="F217" s="124">
        <v>8.3016000000000005</v>
      </c>
      <c r="G217" s="121"/>
      <c r="H217" s="122"/>
      <c r="I217" s="124"/>
      <c r="J217" s="121"/>
      <c r="K217" s="125"/>
      <c r="L217" s="125"/>
      <c r="M217" s="29"/>
      <c r="N217" s="29"/>
      <c r="O217" s="26"/>
      <c r="P217" s="39"/>
      <c r="Q217" s="3"/>
      <c r="R217" s="31"/>
    </row>
    <row r="218" spans="2:18" x14ac:dyDescent="0.3">
      <c r="B218" s="18"/>
      <c r="C218" s="87" t="s">
        <v>505</v>
      </c>
      <c r="D218" s="121">
        <f t="shared" si="44"/>
        <v>78.765200000000007</v>
      </c>
      <c r="E218" s="124">
        <v>1E-3</v>
      </c>
      <c r="F218" s="124">
        <v>78.764200000000002</v>
      </c>
      <c r="G218" s="121">
        <f t="shared" si="45"/>
        <v>0</v>
      </c>
      <c r="H218" s="147"/>
      <c r="I218" s="124"/>
      <c r="J218" s="121">
        <f t="shared" si="46"/>
        <v>0</v>
      </c>
      <c r="K218" s="125"/>
      <c r="L218" s="124"/>
      <c r="M218" s="29">
        <f t="shared" si="67"/>
        <v>0</v>
      </c>
      <c r="N218" s="29"/>
      <c r="O218" s="1"/>
      <c r="P218" s="1"/>
      <c r="Q218" s="1"/>
      <c r="R218" s="31"/>
    </row>
    <row r="219" spans="2:18" x14ac:dyDescent="0.3">
      <c r="B219" s="36"/>
      <c r="C219" s="28" t="s">
        <v>33</v>
      </c>
      <c r="D219" s="121">
        <f t="shared" si="44"/>
        <v>489.20503000000002</v>
      </c>
      <c r="E219" s="122">
        <f>SUM(E214:E218)</f>
        <v>1E-3</v>
      </c>
      <c r="F219" s="122">
        <f>SUM(F214:F218)</f>
        <v>489.20403000000005</v>
      </c>
      <c r="G219" s="121">
        <f t="shared" si="45"/>
        <v>517.56299999999999</v>
      </c>
      <c r="H219" s="122">
        <f>SUM(H214:H218)</f>
        <v>0</v>
      </c>
      <c r="I219" s="122">
        <f>SUM(I214:I218)</f>
        <v>517.56299999999999</v>
      </c>
      <c r="J219" s="121">
        <f t="shared" si="46"/>
        <v>322.70447999999999</v>
      </c>
      <c r="K219" s="122">
        <f>SUM(K214:K218)</f>
        <v>0</v>
      </c>
      <c r="L219" s="122">
        <f>SUM(L214:L218)</f>
        <v>322.70447999999999</v>
      </c>
      <c r="M219" s="29">
        <f t="shared" si="67"/>
        <v>65.9650780777949</v>
      </c>
      <c r="N219" s="29"/>
      <c r="O219" s="18"/>
      <c r="P219" s="30"/>
      <c r="Q219" s="2"/>
      <c r="R219" s="31"/>
    </row>
    <row r="220" spans="2:18" x14ac:dyDescent="0.3">
      <c r="B220" s="36"/>
      <c r="C220" s="28"/>
      <c r="D220" s="121"/>
      <c r="E220" s="122"/>
      <c r="F220" s="122"/>
      <c r="G220" s="121"/>
      <c r="H220" s="122"/>
      <c r="I220" s="122"/>
      <c r="J220" s="121"/>
      <c r="K220" s="122"/>
      <c r="L220" s="122"/>
      <c r="M220" s="29"/>
      <c r="N220" s="29"/>
      <c r="O220" s="18"/>
      <c r="P220" s="30"/>
      <c r="Q220" s="2"/>
      <c r="R220" s="31"/>
    </row>
    <row r="221" spans="2:18" ht="36" x14ac:dyDescent="0.3">
      <c r="B221" s="36" t="s">
        <v>276</v>
      </c>
      <c r="C221" s="28" t="s">
        <v>277</v>
      </c>
      <c r="D221" s="121"/>
      <c r="E221" s="120"/>
      <c r="F221" s="120"/>
      <c r="G221" s="121"/>
      <c r="H221" s="122"/>
      <c r="I221" s="123"/>
      <c r="J221" s="121"/>
      <c r="K221" s="122"/>
      <c r="L221" s="122"/>
      <c r="M221" s="29"/>
      <c r="N221" s="29"/>
      <c r="O221" s="4"/>
      <c r="P221" s="33"/>
      <c r="Q221" s="4"/>
      <c r="R221" s="31"/>
    </row>
    <row r="222" spans="2:18" ht="24" x14ac:dyDescent="0.3">
      <c r="B222" s="18"/>
      <c r="C222" s="22" t="s">
        <v>278</v>
      </c>
      <c r="D222" s="121">
        <f t="shared" ref="D222:D240" si="68">E222+F222</f>
        <v>7.8682400000000001</v>
      </c>
      <c r="E222" s="133">
        <v>7.8682400000000001</v>
      </c>
      <c r="F222" s="133"/>
      <c r="G222" s="121">
        <f t="shared" ref="G222:G259" si="69">H222+I222</f>
        <v>7.8682400000000001</v>
      </c>
      <c r="H222" s="133">
        <v>7.8682400000000001</v>
      </c>
      <c r="I222" s="127"/>
      <c r="J222" s="121">
        <f t="shared" ref="J222:J259" si="70">K222+L222</f>
        <v>7.8682400000000001</v>
      </c>
      <c r="K222" s="133">
        <v>7.8682400000000001</v>
      </c>
      <c r="L222" s="125"/>
      <c r="M222" s="29">
        <f t="shared" si="67"/>
        <v>100</v>
      </c>
      <c r="N222" s="107">
        <v>100</v>
      </c>
      <c r="O222" s="26" t="s">
        <v>279</v>
      </c>
      <c r="P222" s="39" t="s">
        <v>280</v>
      </c>
      <c r="Q222" s="3" t="s">
        <v>281</v>
      </c>
      <c r="R222" s="70"/>
    </row>
    <row r="223" spans="2:18" ht="24" x14ac:dyDescent="0.3">
      <c r="B223" s="18"/>
      <c r="C223" s="19" t="s">
        <v>282</v>
      </c>
      <c r="D223" s="121">
        <f t="shared" si="68"/>
        <v>12.754799999999999</v>
      </c>
      <c r="E223" s="125">
        <v>12.754799999999999</v>
      </c>
      <c r="F223" s="125"/>
      <c r="G223" s="121">
        <f t="shared" si="69"/>
        <v>12.754799999999999</v>
      </c>
      <c r="H223" s="125">
        <v>12.754799999999999</v>
      </c>
      <c r="I223" s="122"/>
      <c r="J223" s="121">
        <f t="shared" si="70"/>
        <v>12.754099999999999</v>
      </c>
      <c r="K223" s="125">
        <v>12.754099999999999</v>
      </c>
      <c r="L223" s="125"/>
      <c r="M223" s="29">
        <f t="shared" si="67"/>
        <v>99.99451187004108</v>
      </c>
      <c r="N223" s="29"/>
      <c r="O223" s="5" t="s">
        <v>131</v>
      </c>
      <c r="P223" s="59" t="s">
        <v>132</v>
      </c>
      <c r="Q223" s="5" t="s">
        <v>133</v>
      </c>
      <c r="R223" s="59"/>
    </row>
    <row r="224" spans="2:18" ht="36" x14ac:dyDescent="0.3">
      <c r="B224" s="18"/>
      <c r="C224" s="19" t="s">
        <v>283</v>
      </c>
      <c r="D224" s="121">
        <f t="shared" si="68"/>
        <v>86.958629999999999</v>
      </c>
      <c r="E224" s="125">
        <v>86.958629999999999</v>
      </c>
      <c r="F224" s="125"/>
      <c r="G224" s="121">
        <f t="shared" si="69"/>
        <v>86.958629999999999</v>
      </c>
      <c r="H224" s="125">
        <v>86.958629999999999</v>
      </c>
      <c r="I224" s="122"/>
      <c r="J224" s="121">
        <f t="shared" si="70"/>
        <v>86.958629999999999</v>
      </c>
      <c r="K224" s="125">
        <f>11.97846+74.98017</f>
        <v>86.958629999999999</v>
      </c>
      <c r="L224" s="125"/>
      <c r="M224" s="29">
        <f t="shared" si="67"/>
        <v>100</v>
      </c>
      <c r="N224" s="29">
        <v>100</v>
      </c>
      <c r="O224" s="5" t="s">
        <v>284</v>
      </c>
      <c r="P224" s="71">
        <v>141</v>
      </c>
      <c r="Q224" s="3" t="s">
        <v>285</v>
      </c>
      <c r="R224" s="59"/>
    </row>
    <row r="225" spans="2:19" ht="36" x14ac:dyDescent="0.3">
      <c r="B225" s="18"/>
      <c r="C225" s="19" t="s">
        <v>286</v>
      </c>
      <c r="D225" s="121">
        <f t="shared" si="68"/>
        <v>86.510480000000001</v>
      </c>
      <c r="E225" s="122">
        <v>86.510480000000001</v>
      </c>
      <c r="F225" s="122"/>
      <c r="G225" s="121">
        <f t="shared" si="69"/>
        <v>86.510480000000001</v>
      </c>
      <c r="H225" s="122">
        <v>86.510480000000001</v>
      </c>
      <c r="I225" s="127"/>
      <c r="J225" s="121">
        <f t="shared" si="70"/>
        <v>86.510480000000001</v>
      </c>
      <c r="K225" s="125">
        <v>86.510480000000001</v>
      </c>
      <c r="L225" s="125"/>
      <c r="M225" s="29">
        <f t="shared" si="67"/>
        <v>100</v>
      </c>
      <c r="N225" s="29">
        <v>100</v>
      </c>
      <c r="O225" s="5" t="s">
        <v>284</v>
      </c>
      <c r="P225" s="59" t="s">
        <v>287</v>
      </c>
      <c r="Q225" s="3" t="s">
        <v>285</v>
      </c>
      <c r="R225" s="31"/>
    </row>
    <row r="226" spans="2:19" ht="36" x14ac:dyDescent="0.3">
      <c r="B226" s="18"/>
      <c r="C226" s="19" t="s">
        <v>288</v>
      </c>
      <c r="D226" s="121">
        <f t="shared" si="68"/>
        <v>60.15128</v>
      </c>
      <c r="E226" s="125">
        <v>60.15128</v>
      </c>
      <c r="F226" s="125"/>
      <c r="G226" s="121">
        <f t="shared" si="69"/>
        <v>60.15128</v>
      </c>
      <c r="H226" s="125">
        <v>60.15128</v>
      </c>
      <c r="I226" s="127"/>
      <c r="J226" s="121">
        <f t="shared" si="70"/>
        <v>57.019379999999998</v>
      </c>
      <c r="K226" s="125">
        <v>57.019379999999998</v>
      </c>
      <c r="L226" s="125"/>
      <c r="M226" s="29">
        <f t="shared" si="67"/>
        <v>94.793294506783567</v>
      </c>
      <c r="N226" s="29">
        <v>100</v>
      </c>
      <c r="O226" s="26" t="s">
        <v>466</v>
      </c>
      <c r="P226" s="26" t="s">
        <v>289</v>
      </c>
      <c r="Q226" s="3" t="s">
        <v>290</v>
      </c>
      <c r="R226" s="31"/>
    </row>
    <row r="227" spans="2:19" ht="36" x14ac:dyDescent="0.3">
      <c r="B227" s="31"/>
      <c r="C227" s="19" t="s">
        <v>291</v>
      </c>
      <c r="D227" s="121">
        <f t="shared" si="68"/>
        <v>54.356020000000001</v>
      </c>
      <c r="E227" s="148">
        <v>54.356020000000001</v>
      </c>
      <c r="F227" s="148"/>
      <c r="G227" s="121">
        <f t="shared" si="69"/>
        <v>54.356020000000001</v>
      </c>
      <c r="H227" s="148">
        <v>54.356020000000001</v>
      </c>
      <c r="I227" s="148"/>
      <c r="J227" s="121">
        <f t="shared" si="70"/>
        <v>51.540059999999997</v>
      </c>
      <c r="K227" s="148">
        <v>51.540059999999997</v>
      </c>
      <c r="L227" s="148"/>
      <c r="M227" s="29">
        <f t="shared" si="67"/>
        <v>94.81941466648955</v>
      </c>
      <c r="N227" s="29">
        <v>100</v>
      </c>
      <c r="O227" s="26" t="s">
        <v>466</v>
      </c>
      <c r="P227" s="30" t="s">
        <v>292</v>
      </c>
      <c r="Q227" s="3" t="s">
        <v>290</v>
      </c>
      <c r="R227" s="31"/>
    </row>
    <row r="228" spans="2:19" ht="24" x14ac:dyDescent="0.3">
      <c r="B228" s="31"/>
      <c r="C228" s="19" t="s">
        <v>293</v>
      </c>
      <c r="D228" s="121">
        <f t="shared" si="68"/>
        <v>98.321010000000001</v>
      </c>
      <c r="E228" s="148">
        <v>98.321010000000001</v>
      </c>
      <c r="F228" s="148"/>
      <c r="G228" s="121">
        <f t="shared" si="69"/>
        <v>98.320999999999998</v>
      </c>
      <c r="H228" s="148">
        <v>98.320999999999998</v>
      </c>
      <c r="I228" s="148"/>
      <c r="J228" s="121">
        <f t="shared" si="70"/>
        <v>91.211960000000005</v>
      </c>
      <c r="K228" s="148">
        <v>91.211960000000005</v>
      </c>
      <c r="L228" s="148"/>
      <c r="M228" s="29">
        <f t="shared" si="67"/>
        <v>92.769551492605714</v>
      </c>
      <c r="N228" s="29">
        <v>100</v>
      </c>
      <c r="O228" s="31" t="s">
        <v>294</v>
      </c>
      <c r="P228" s="45" t="s">
        <v>295</v>
      </c>
      <c r="Q228" s="3" t="s">
        <v>296</v>
      </c>
      <c r="R228" s="31"/>
    </row>
    <row r="229" spans="2:19" ht="24" x14ac:dyDescent="0.3">
      <c r="B229" s="31"/>
      <c r="C229" s="24" t="s">
        <v>297</v>
      </c>
      <c r="D229" s="121">
        <f t="shared" si="68"/>
        <v>92.216999999999999</v>
      </c>
      <c r="E229" s="148">
        <v>92.216999999999999</v>
      </c>
      <c r="F229" s="148"/>
      <c r="G229" s="121">
        <f t="shared" si="69"/>
        <v>92.216999999999999</v>
      </c>
      <c r="H229" s="148">
        <v>92.216999999999999</v>
      </c>
      <c r="I229" s="148"/>
      <c r="J229" s="121">
        <f t="shared" si="70"/>
        <v>91.941400000000002</v>
      </c>
      <c r="K229" s="148">
        <v>91.941400000000002</v>
      </c>
      <c r="L229" s="148"/>
      <c r="M229" s="29">
        <f t="shared" si="67"/>
        <v>99.701139703091627</v>
      </c>
      <c r="N229" s="29"/>
      <c r="O229" s="31" t="s">
        <v>298</v>
      </c>
      <c r="P229" s="45" t="s">
        <v>299</v>
      </c>
      <c r="Q229" s="6"/>
      <c r="R229" s="31"/>
    </row>
    <row r="230" spans="2:19" ht="24" x14ac:dyDescent="0.3">
      <c r="B230" s="31"/>
      <c r="C230" s="72" t="s">
        <v>338</v>
      </c>
      <c r="D230" s="121">
        <f t="shared" si="68"/>
        <v>135.04463999999999</v>
      </c>
      <c r="E230" s="148">
        <v>135.04463999999999</v>
      </c>
      <c r="F230" s="148"/>
      <c r="G230" s="121">
        <f t="shared" ref="G230" si="71">H230+I230</f>
        <v>135.04463999999999</v>
      </c>
      <c r="H230" s="148">
        <v>135.04463999999999</v>
      </c>
      <c r="I230" s="148"/>
      <c r="J230" s="121">
        <f t="shared" ref="J230" si="72">K230+L230</f>
        <v>58.860999999999997</v>
      </c>
      <c r="K230" s="148">
        <v>58.860999999999997</v>
      </c>
      <c r="L230" s="148"/>
      <c r="M230" s="29">
        <f t="shared" si="67"/>
        <v>43.586328194884302</v>
      </c>
      <c r="N230" s="29">
        <v>100</v>
      </c>
      <c r="O230" s="31" t="s">
        <v>467</v>
      </c>
      <c r="P230" s="73">
        <v>158</v>
      </c>
      <c r="Q230" s="5" t="s">
        <v>339</v>
      </c>
      <c r="R230" s="31"/>
    </row>
    <row r="231" spans="2:19" ht="48" x14ac:dyDescent="0.3">
      <c r="B231" s="31"/>
      <c r="C231" s="92" t="s">
        <v>353</v>
      </c>
      <c r="D231" s="121">
        <f t="shared" ref="D231:D238" si="73">E231+F231</f>
        <v>31.984000000000002</v>
      </c>
      <c r="E231" s="148">
        <v>31.984000000000002</v>
      </c>
      <c r="F231" s="148"/>
      <c r="G231" s="121">
        <f t="shared" ref="G231:G232" si="74">H231+I231</f>
        <v>31.984000000000002</v>
      </c>
      <c r="H231" s="148">
        <v>31.984000000000002</v>
      </c>
      <c r="I231" s="148"/>
      <c r="J231" s="121">
        <f t="shared" ref="J231:J232" si="75">K231+L231</f>
        <v>3.3833899999999999</v>
      </c>
      <c r="K231" s="148">
        <f>2.21216+1.17123</f>
        <v>3.3833899999999999</v>
      </c>
      <c r="L231" s="148"/>
      <c r="M231" s="29">
        <f t="shared" si="67"/>
        <v>10.578382941470734</v>
      </c>
      <c r="N231" s="29"/>
      <c r="O231" s="31" t="s">
        <v>434</v>
      </c>
      <c r="P231" s="73">
        <v>17</v>
      </c>
      <c r="Q231" s="93" t="s">
        <v>347</v>
      </c>
      <c r="R231" s="31"/>
    </row>
    <row r="232" spans="2:19" ht="24" x14ac:dyDescent="0.3">
      <c r="B232" s="76"/>
      <c r="C232" s="93" t="s">
        <v>354</v>
      </c>
      <c r="D232" s="135">
        <f t="shared" si="73"/>
        <v>87</v>
      </c>
      <c r="E232" s="149">
        <v>87</v>
      </c>
      <c r="F232" s="149"/>
      <c r="G232" s="135">
        <f t="shared" si="74"/>
        <v>637.69100000000003</v>
      </c>
      <c r="H232" s="149">
        <v>637.69100000000003</v>
      </c>
      <c r="I232" s="149"/>
      <c r="J232" s="135">
        <f t="shared" si="75"/>
        <v>83.122060000000005</v>
      </c>
      <c r="K232" s="149">
        <v>83.122060000000005</v>
      </c>
      <c r="L232" s="149"/>
      <c r="M232" s="107">
        <f t="shared" si="67"/>
        <v>95.542597701149433</v>
      </c>
      <c r="N232" s="107">
        <v>35</v>
      </c>
      <c r="O232" s="76" t="s">
        <v>471</v>
      </c>
      <c r="P232" s="77">
        <v>162</v>
      </c>
      <c r="Q232" s="93" t="s">
        <v>355</v>
      </c>
      <c r="R232" s="76"/>
    </row>
    <row r="233" spans="2:19" ht="24" x14ac:dyDescent="0.3">
      <c r="B233" s="31"/>
      <c r="C233" s="65" t="s">
        <v>420</v>
      </c>
      <c r="D233" s="135">
        <f t="shared" si="73"/>
        <v>42.2</v>
      </c>
      <c r="E233" s="148">
        <v>2.2000000000000002</v>
      </c>
      <c r="F233" s="148">
        <v>40</v>
      </c>
      <c r="G233" s="135">
        <f t="shared" ref="G233:G238" si="76">H233+I233</f>
        <v>163.70322999999999</v>
      </c>
      <c r="H233" s="148">
        <v>163.70322999999999</v>
      </c>
      <c r="I233" s="149"/>
      <c r="J233" s="135">
        <f t="shared" ref="J233:J238" si="77">K233+L233</f>
        <v>0</v>
      </c>
      <c r="K233" s="148"/>
      <c r="L233" s="148"/>
      <c r="M233" s="107">
        <f t="shared" si="67"/>
        <v>0</v>
      </c>
      <c r="N233" s="29">
        <v>45</v>
      </c>
      <c r="O233" s="31" t="s">
        <v>468</v>
      </c>
      <c r="P233" s="73">
        <v>49</v>
      </c>
      <c r="Q233" s="65" t="s">
        <v>418</v>
      </c>
      <c r="R233" s="31"/>
    </row>
    <row r="234" spans="2:19" ht="36" x14ac:dyDescent="0.3">
      <c r="B234" s="31"/>
      <c r="C234" s="65" t="s">
        <v>282</v>
      </c>
      <c r="D234" s="135">
        <f t="shared" si="73"/>
        <v>50</v>
      </c>
      <c r="E234" s="148">
        <v>50</v>
      </c>
      <c r="F234" s="148"/>
      <c r="G234" s="135">
        <f t="shared" si="76"/>
        <v>113.247</v>
      </c>
      <c r="H234" s="148">
        <v>113.247</v>
      </c>
      <c r="I234" s="149"/>
      <c r="J234" s="135">
        <f t="shared" si="77"/>
        <v>0</v>
      </c>
      <c r="K234" s="148"/>
      <c r="L234" s="148"/>
      <c r="M234" s="107">
        <f t="shared" si="67"/>
        <v>0</v>
      </c>
      <c r="N234" s="29"/>
      <c r="O234" s="31" t="s">
        <v>469</v>
      </c>
      <c r="P234" s="73" t="s">
        <v>113</v>
      </c>
      <c r="Q234" s="65" t="s">
        <v>236</v>
      </c>
      <c r="R234" s="31"/>
    </row>
    <row r="235" spans="2:19" ht="36" x14ac:dyDescent="0.3">
      <c r="B235" s="31"/>
      <c r="C235" s="65" t="s">
        <v>419</v>
      </c>
      <c r="D235" s="135">
        <f t="shared" si="73"/>
        <v>20</v>
      </c>
      <c r="E235" s="148">
        <v>20</v>
      </c>
      <c r="F235" s="148"/>
      <c r="G235" s="135">
        <f t="shared" si="76"/>
        <v>76.492999999999995</v>
      </c>
      <c r="H235" s="148">
        <v>76.492999999999995</v>
      </c>
      <c r="I235" s="149"/>
      <c r="J235" s="135">
        <f t="shared" si="77"/>
        <v>0</v>
      </c>
      <c r="K235" s="148"/>
      <c r="L235" s="148"/>
      <c r="M235" s="107">
        <f t="shared" si="67"/>
        <v>0</v>
      </c>
      <c r="N235" s="29"/>
      <c r="O235" s="31" t="s">
        <v>426</v>
      </c>
      <c r="P235" s="73" t="s">
        <v>376</v>
      </c>
      <c r="Q235" s="65" t="s">
        <v>348</v>
      </c>
      <c r="R235" s="31"/>
    </row>
    <row r="236" spans="2:19" ht="24" x14ac:dyDescent="0.3">
      <c r="B236" s="31"/>
      <c r="C236" s="65" t="s">
        <v>421</v>
      </c>
      <c r="D236" s="135">
        <f t="shared" si="73"/>
        <v>105</v>
      </c>
      <c r="E236" s="148">
        <v>5</v>
      </c>
      <c r="F236" s="148">
        <v>100</v>
      </c>
      <c r="G236" s="135">
        <f t="shared" si="76"/>
        <v>139.99974</v>
      </c>
      <c r="H236" s="148">
        <v>139.99974</v>
      </c>
      <c r="I236" s="149"/>
      <c r="J236" s="135">
        <f t="shared" si="77"/>
        <v>0</v>
      </c>
      <c r="K236" s="148"/>
      <c r="L236" s="148"/>
      <c r="M236" s="107">
        <f t="shared" si="67"/>
        <v>0</v>
      </c>
      <c r="N236" s="29">
        <v>100</v>
      </c>
      <c r="O236" s="104" t="s">
        <v>470</v>
      </c>
      <c r="P236" s="73" t="s">
        <v>386</v>
      </c>
      <c r="Q236" s="65" t="s">
        <v>296</v>
      </c>
      <c r="R236" s="31"/>
    </row>
    <row r="237" spans="2:19" ht="24" x14ac:dyDescent="0.3">
      <c r="B237" s="31"/>
      <c r="C237" s="65" t="s">
        <v>422</v>
      </c>
      <c r="D237" s="135">
        <f t="shared" si="73"/>
        <v>64</v>
      </c>
      <c r="E237" s="148">
        <v>4</v>
      </c>
      <c r="F237" s="148">
        <v>60</v>
      </c>
      <c r="G237" s="135">
        <f t="shared" si="76"/>
        <v>137.5</v>
      </c>
      <c r="H237" s="148">
        <v>137.5</v>
      </c>
      <c r="I237" s="149"/>
      <c r="J237" s="135">
        <f t="shared" si="77"/>
        <v>0</v>
      </c>
      <c r="K237" s="148"/>
      <c r="L237" s="148"/>
      <c r="M237" s="107">
        <f t="shared" si="67"/>
        <v>0</v>
      </c>
      <c r="N237" s="29">
        <v>100</v>
      </c>
      <c r="O237" s="31" t="s">
        <v>470</v>
      </c>
      <c r="P237" s="73" t="s">
        <v>387</v>
      </c>
      <c r="Q237" s="65" t="s">
        <v>281</v>
      </c>
      <c r="R237" s="31"/>
    </row>
    <row r="238" spans="2:19" ht="60" x14ac:dyDescent="0.3">
      <c r="B238" s="31"/>
      <c r="C238" s="87" t="s">
        <v>417</v>
      </c>
      <c r="D238" s="135">
        <f t="shared" si="73"/>
        <v>22.780470000000001</v>
      </c>
      <c r="E238" s="148"/>
      <c r="F238" s="140">
        <v>22.780470000000001</v>
      </c>
      <c r="G238" s="135">
        <f t="shared" si="76"/>
        <v>0</v>
      </c>
      <c r="H238" s="149"/>
      <c r="I238" s="149"/>
      <c r="J238" s="135">
        <f t="shared" si="77"/>
        <v>0</v>
      </c>
      <c r="K238" s="148"/>
      <c r="L238" s="148"/>
      <c r="M238" s="107">
        <f t="shared" si="67"/>
        <v>0</v>
      </c>
      <c r="N238" s="29"/>
      <c r="O238" s="31"/>
      <c r="P238" s="73"/>
      <c r="Q238" s="65"/>
      <c r="R238" s="31" t="s">
        <v>513</v>
      </c>
      <c r="S238" s="111"/>
    </row>
    <row r="239" spans="2:19" x14ac:dyDescent="0.3">
      <c r="B239" s="31"/>
      <c r="C239" s="87"/>
      <c r="D239" s="121"/>
      <c r="E239" s="148">
        <v>52.202080000000002</v>
      </c>
      <c r="F239" s="140">
        <v>6.4999999999999997E-4</v>
      </c>
      <c r="G239" s="121"/>
      <c r="H239" s="148"/>
      <c r="I239" s="148"/>
      <c r="J239" s="121"/>
      <c r="K239" s="148"/>
      <c r="L239" s="148"/>
      <c r="M239" s="29"/>
      <c r="N239" s="29"/>
      <c r="O239" s="31"/>
      <c r="P239" s="73"/>
      <c r="Q239" s="65"/>
      <c r="R239" s="31"/>
    </row>
    <row r="240" spans="2:19" x14ac:dyDescent="0.3">
      <c r="B240" s="36"/>
      <c r="C240" s="28" t="s">
        <v>33</v>
      </c>
      <c r="D240" s="121">
        <f t="shared" si="68"/>
        <v>1109.3493000000001</v>
      </c>
      <c r="E240" s="122">
        <f>SUM(E222:E239)</f>
        <v>886.5681800000001</v>
      </c>
      <c r="F240" s="122">
        <f>SUM(F222:F239)</f>
        <v>222.78112000000002</v>
      </c>
      <c r="G240" s="121">
        <f t="shared" si="69"/>
        <v>1934.80006</v>
      </c>
      <c r="H240" s="122">
        <f>SUM(H222:H239)</f>
        <v>1934.80006</v>
      </c>
      <c r="I240" s="122">
        <f>SUM(I222:I239)</f>
        <v>0</v>
      </c>
      <c r="J240" s="121">
        <f t="shared" si="70"/>
        <v>631.17070000000001</v>
      </c>
      <c r="K240" s="122">
        <f>SUM(K222:K239)</f>
        <v>631.17070000000001</v>
      </c>
      <c r="L240" s="122">
        <f>SUM(L222:L239)</f>
        <v>0</v>
      </c>
      <c r="M240" s="29">
        <f t="shared" si="67"/>
        <v>56.895578335876714</v>
      </c>
      <c r="N240" s="29"/>
      <c r="O240" s="18"/>
      <c r="P240" s="45"/>
      <c r="Q240" s="2"/>
      <c r="R240" s="31"/>
    </row>
    <row r="241" spans="2:18" x14ac:dyDescent="0.3">
      <c r="B241" s="36"/>
      <c r="C241" s="28"/>
      <c r="D241" s="121"/>
      <c r="E241" s="122"/>
      <c r="F241" s="122"/>
      <c r="G241" s="121"/>
      <c r="H241" s="122"/>
      <c r="I241" s="122"/>
      <c r="J241" s="121"/>
      <c r="K241" s="122"/>
      <c r="L241" s="122"/>
      <c r="M241" s="29"/>
      <c r="N241" s="29"/>
      <c r="O241" s="18"/>
      <c r="P241" s="45"/>
      <c r="Q241" s="2"/>
      <c r="R241" s="31"/>
    </row>
    <row r="242" spans="2:18" x14ac:dyDescent="0.3">
      <c r="B242" s="36"/>
      <c r="C242" s="28"/>
      <c r="D242" s="121"/>
      <c r="E242" s="122"/>
      <c r="F242" s="122"/>
      <c r="G242" s="121"/>
      <c r="H242" s="122"/>
      <c r="I242" s="122"/>
      <c r="J242" s="121"/>
      <c r="K242" s="122"/>
      <c r="L242" s="122"/>
      <c r="M242" s="29"/>
      <c r="N242" s="29"/>
      <c r="O242" s="18"/>
      <c r="P242" s="45"/>
      <c r="Q242" s="2"/>
      <c r="R242" s="31"/>
    </row>
    <row r="243" spans="2:18" ht="36" x14ac:dyDescent="0.3">
      <c r="B243" s="36" t="s">
        <v>300</v>
      </c>
      <c r="C243" s="28" t="s">
        <v>301</v>
      </c>
      <c r="D243" s="121"/>
      <c r="E243" s="122"/>
      <c r="F243" s="122"/>
      <c r="G243" s="121"/>
      <c r="H243" s="122"/>
      <c r="I243" s="122"/>
      <c r="J243" s="121"/>
      <c r="K243" s="122"/>
      <c r="L243" s="122"/>
      <c r="M243" s="29"/>
      <c r="N243" s="29"/>
      <c r="O243" s="18"/>
      <c r="P243" s="45"/>
      <c r="Q243" s="2"/>
      <c r="R243" s="31"/>
    </row>
    <row r="244" spans="2:18" x14ac:dyDescent="0.3">
      <c r="B244" s="36" t="s">
        <v>506</v>
      </c>
      <c r="C244" s="35" t="s">
        <v>507</v>
      </c>
      <c r="D244" s="121">
        <f t="shared" ref="D244:D249" si="78">E244+F244</f>
        <v>21.194959999999998</v>
      </c>
      <c r="E244" s="122">
        <v>21.194959999999998</v>
      </c>
      <c r="F244" s="122"/>
      <c r="G244" s="121">
        <f>H244+I244</f>
        <v>21.194959999999998</v>
      </c>
      <c r="H244" s="122">
        <v>21.194959999999998</v>
      </c>
      <c r="I244" s="122"/>
      <c r="J244" s="121">
        <f>K244+L244</f>
        <v>21.193650000000002</v>
      </c>
      <c r="K244" s="122">
        <v>21.193650000000002</v>
      </c>
      <c r="L244" s="122"/>
      <c r="M244" s="29">
        <f t="shared" si="67"/>
        <v>99.993819285339541</v>
      </c>
      <c r="N244" s="29"/>
      <c r="O244" s="18"/>
      <c r="P244" s="45"/>
      <c r="Q244" s="2"/>
      <c r="R244" s="31"/>
    </row>
    <row r="245" spans="2:18" ht="24" x14ac:dyDescent="0.3">
      <c r="B245" s="36"/>
      <c r="C245" s="19" t="s">
        <v>302</v>
      </c>
      <c r="D245" s="121">
        <f t="shared" si="78"/>
        <v>165.24296000000001</v>
      </c>
      <c r="E245" s="122">
        <v>165.24296000000001</v>
      </c>
      <c r="F245" s="122"/>
      <c r="G245" s="121">
        <f>H245+I245</f>
        <v>165.24296000000001</v>
      </c>
      <c r="H245" s="122">
        <v>165.24296000000001</v>
      </c>
      <c r="I245" s="122"/>
      <c r="J245" s="121">
        <f>K245+L245</f>
        <v>164.50629000000001</v>
      </c>
      <c r="K245" s="122">
        <v>164.50629000000001</v>
      </c>
      <c r="L245" s="122"/>
      <c r="M245" s="29">
        <f t="shared" si="67"/>
        <v>99.554189782124453</v>
      </c>
      <c r="N245" s="29"/>
      <c r="O245" s="18" t="s">
        <v>486</v>
      </c>
      <c r="P245" s="69" t="s">
        <v>303</v>
      </c>
      <c r="Q245" s="3" t="s">
        <v>304</v>
      </c>
      <c r="R245" s="31"/>
    </row>
    <row r="246" spans="2:18" ht="24" x14ac:dyDescent="0.3">
      <c r="B246" s="36"/>
      <c r="C246" s="19" t="s">
        <v>305</v>
      </c>
      <c r="D246" s="121">
        <f t="shared" si="78"/>
        <v>154.28299999999999</v>
      </c>
      <c r="E246" s="122">
        <v>154.28299999999999</v>
      </c>
      <c r="F246" s="122"/>
      <c r="G246" s="121">
        <f>H246+I246</f>
        <v>252.83699999999999</v>
      </c>
      <c r="H246" s="122">
        <v>252.83699999999999</v>
      </c>
      <c r="I246" s="122"/>
      <c r="J246" s="121">
        <f>K246+L246</f>
        <v>50</v>
      </c>
      <c r="K246" s="122">
        <v>50</v>
      </c>
      <c r="L246" s="122"/>
      <c r="M246" s="29">
        <f t="shared" si="67"/>
        <v>32.407977547753156</v>
      </c>
      <c r="N246" s="29">
        <v>100</v>
      </c>
      <c r="O246" s="18" t="s">
        <v>487</v>
      </c>
      <c r="P246" s="69" t="s">
        <v>306</v>
      </c>
      <c r="Q246" s="18" t="s">
        <v>307</v>
      </c>
      <c r="R246" s="31"/>
    </row>
    <row r="247" spans="2:18" ht="72" x14ac:dyDescent="0.3">
      <c r="B247" s="36"/>
      <c r="C247" s="65" t="s">
        <v>350</v>
      </c>
      <c r="D247" s="121">
        <f t="shared" si="78"/>
        <v>0.4</v>
      </c>
      <c r="E247" s="122">
        <v>0.4</v>
      </c>
      <c r="F247" s="122"/>
      <c r="G247" s="121">
        <f t="shared" ref="G247:G249" si="79">H247+I247</f>
        <v>0</v>
      </c>
      <c r="H247" s="122"/>
      <c r="I247" s="122"/>
      <c r="J247" s="121">
        <f t="shared" ref="J247:J249" si="80">K247+L247</f>
        <v>0.4</v>
      </c>
      <c r="K247" s="122">
        <v>0.4</v>
      </c>
      <c r="L247" s="122"/>
      <c r="M247" s="29">
        <f t="shared" si="67"/>
        <v>100</v>
      </c>
      <c r="N247" s="29"/>
      <c r="O247" s="18"/>
      <c r="P247" s="65" t="s">
        <v>351</v>
      </c>
      <c r="Q247" s="118" t="s">
        <v>94</v>
      </c>
      <c r="R247" s="31"/>
    </row>
    <row r="248" spans="2:18" ht="36" x14ac:dyDescent="0.3">
      <c r="B248" s="36"/>
      <c r="C248" s="19" t="s">
        <v>472</v>
      </c>
      <c r="D248" s="121">
        <f t="shared" si="78"/>
        <v>17.96256</v>
      </c>
      <c r="E248" s="122">
        <v>17.96256</v>
      </c>
      <c r="F248" s="122"/>
      <c r="G248" s="121">
        <f t="shared" si="79"/>
        <v>17.96256</v>
      </c>
      <c r="H248" s="122">
        <v>17.96256</v>
      </c>
      <c r="I248" s="122"/>
      <c r="J248" s="121">
        <f t="shared" si="80"/>
        <v>17.27169</v>
      </c>
      <c r="K248" s="122">
        <v>17.27169</v>
      </c>
      <c r="L248" s="122"/>
      <c r="M248" s="29">
        <f t="shared" si="67"/>
        <v>96.153833306611091</v>
      </c>
      <c r="N248" s="29">
        <v>100</v>
      </c>
      <c r="O248" s="18" t="s">
        <v>473</v>
      </c>
      <c r="P248" s="94">
        <v>53</v>
      </c>
      <c r="Q248" s="18" t="s">
        <v>375</v>
      </c>
      <c r="R248" s="31"/>
    </row>
    <row r="249" spans="2:18" x14ac:dyDescent="0.3">
      <c r="B249" s="36"/>
      <c r="C249" s="21"/>
      <c r="D249" s="121">
        <f t="shared" si="78"/>
        <v>3.8000000000000002E-4</v>
      </c>
      <c r="E249" s="122">
        <v>3.8000000000000002E-4</v>
      </c>
      <c r="F249" s="122"/>
      <c r="G249" s="121">
        <f t="shared" si="79"/>
        <v>0</v>
      </c>
      <c r="H249" s="122"/>
      <c r="I249" s="122"/>
      <c r="J249" s="121">
        <f t="shared" si="80"/>
        <v>0</v>
      </c>
      <c r="K249" s="122"/>
      <c r="L249" s="122"/>
      <c r="M249" s="29">
        <f t="shared" si="67"/>
        <v>0</v>
      </c>
      <c r="N249" s="29"/>
      <c r="O249" s="18"/>
      <c r="P249" s="69"/>
      <c r="Q249" s="18"/>
      <c r="R249" s="31"/>
    </row>
    <row r="250" spans="2:18" x14ac:dyDescent="0.3">
      <c r="B250" s="36"/>
      <c r="C250" s="28" t="s">
        <v>33</v>
      </c>
      <c r="D250" s="121">
        <f>E250+F250</f>
        <v>359.08385999999996</v>
      </c>
      <c r="E250" s="122">
        <f>SUM(E244:E249)</f>
        <v>359.08385999999996</v>
      </c>
      <c r="F250" s="122">
        <f>SUM(F245:F249)</f>
        <v>0</v>
      </c>
      <c r="G250" s="121">
        <f>H250+I250</f>
        <v>457.23748000000001</v>
      </c>
      <c r="H250" s="122">
        <f>SUM(H244:H249)</f>
        <v>457.23748000000001</v>
      </c>
      <c r="I250" s="122">
        <f>SUM(I245:I249)</f>
        <v>0</v>
      </c>
      <c r="J250" s="121">
        <f>K250+L250</f>
        <v>253.37163000000001</v>
      </c>
      <c r="K250" s="122">
        <f>SUM(K244:K249)</f>
        <v>253.37163000000001</v>
      </c>
      <c r="L250" s="122">
        <f>SUM(L245:L249)</f>
        <v>0</v>
      </c>
      <c r="M250" s="29">
        <f t="shared" si="67"/>
        <v>70.560573232113526</v>
      </c>
      <c r="N250" s="29"/>
      <c r="O250" s="18"/>
      <c r="P250" s="30"/>
      <c r="Q250" s="2"/>
      <c r="R250" s="31"/>
    </row>
    <row r="251" spans="2:18" ht="36" x14ac:dyDescent="0.3">
      <c r="B251" s="36" t="s">
        <v>308</v>
      </c>
      <c r="C251" s="28" t="s">
        <v>309</v>
      </c>
      <c r="D251" s="121"/>
      <c r="E251" s="120"/>
      <c r="F251" s="120"/>
      <c r="G251" s="121"/>
      <c r="H251" s="122"/>
      <c r="I251" s="123"/>
      <c r="J251" s="121"/>
      <c r="K251" s="122"/>
      <c r="L251" s="122"/>
      <c r="M251" s="29"/>
      <c r="N251" s="29"/>
      <c r="O251" s="4"/>
      <c r="P251" s="33"/>
      <c r="Q251" s="4"/>
      <c r="R251" s="31"/>
    </row>
    <row r="252" spans="2:18" ht="24" x14ac:dyDescent="0.3">
      <c r="B252" s="36"/>
      <c r="C252" s="35" t="s">
        <v>310</v>
      </c>
      <c r="D252" s="121">
        <f>E252+F252</f>
        <v>3.3</v>
      </c>
      <c r="E252" s="125">
        <v>3.3</v>
      </c>
      <c r="F252" s="123"/>
      <c r="G252" s="121">
        <f t="shared" si="69"/>
        <v>6.6</v>
      </c>
      <c r="H252" s="125">
        <v>6.6</v>
      </c>
      <c r="I252" s="122"/>
      <c r="J252" s="121">
        <f t="shared" si="70"/>
        <v>3.3000000000000003</v>
      </c>
      <c r="K252" s="125">
        <f>0.4312+0.011+0.1078+0.4312+0.011+0.1078+0.4312+0.011+0.1078+0.4312+0.011+0.1078+0.55+0.4312+0.011+0.1078</f>
        <v>3.3000000000000003</v>
      </c>
      <c r="L252" s="122"/>
      <c r="M252" s="29">
        <f t="shared" si="67"/>
        <v>100</v>
      </c>
      <c r="N252" s="29"/>
      <c r="O252" s="4"/>
      <c r="P252" s="33"/>
      <c r="Q252" s="2"/>
      <c r="R252" s="31"/>
    </row>
    <row r="253" spans="2:18" ht="60" x14ac:dyDescent="0.3">
      <c r="B253" s="36"/>
      <c r="C253" s="19" t="s">
        <v>311</v>
      </c>
      <c r="D253" s="121">
        <f>E253+F253</f>
        <v>4.5</v>
      </c>
      <c r="E253" s="122">
        <f>F253+G253</f>
        <v>4.5</v>
      </c>
      <c r="F253" s="123"/>
      <c r="G253" s="121">
        <f t="shared" si="69"/>
        <v>4.5</v>
      </c>
      <c r="H253" s="125">
        <v>4.5</v>
      </c>
      <c r="I253" s="122"/>
      <c r="J253" s="121">
        <f t="shared" si="70"/>
        <v>4.5</v>
      </c>
      <c r="K253" s="125">
        <v>4.5</v>
      </c>
      <c r="L253" s="122"/>
      <c r="M253" s="29">
        <f t="shared" si="67"/>
        <v>100</v>
      </c>
      <c r="N253" s="29"/>
      <c r="O253" s="4"/>
      <c r="P253" s="3"/>
      <c r="Q253" s="10"/>
      <c r="R253" s="31"/>
    </row>
    <row r="254" spans="2:18" ht="48" x14ac:dyDescent="0.3">
      <c r="B254" s="36"/>
      <c r="C254" s="19" t="s">
        <v>312</v>
      </c>
      <c r="D254" s="121">
        <f>E254+F254</f>
        <v>7.3133100000000004</v>
      </c>
      <c r="E254" s="122">
        <f>F254+G254</f>
        <v>7.3133100000000004</v>
      </c>
      <c r="F254" s="123"/>
      <c r="G254" s="121">
        <f t="shared" si="69"/>
        <v>7.3133100000000004</v>
      </c>
      <c r="H254" s="125">
        <v>7.3133100000000004</v>
      </c>
      <c r="I254" s="122"/>
      <c r="J254" s="121">
        <f t="shared" si="70"/>
        <v>7.3133100000000004</v>
      </c>
      <c r="K254" s="125">
        <v>7.3133100000000004</v>
      </c>
      <c r="L254" s="122"/>
      <c r="M254" s="29">
        <f t="shared" si="67"/>
        <v>100</v>
      </c>
      <c r="N254" s="29">
        <v>100</v>
      </c>
      <c r="O254" s="18" t="s">
        <v>474</v>
      </c>
      <c r="P254" s="33" t="s">
        <v>313</v>
      </c>
      <c r="Q254" s="6" t="s">
        <v>314</v>
      </c>
      <c r="R254" s="31"/>
    </row>
    <row r="255" spans="2:18" ht="36" x14ac:dyDescent="0.3">
      <c r="B255" s="36"/>
      <c r="C255" s="65" t="s">
        <v>419</v>
      </c>
      <c r="D255" s="121">
        <f>E255+F255</f>
        <v>10</v>
      </c>
      <c r="E255" s="122">
        <v>10</v>
      </c>
      <c r="F255" s="123"/>
      <c r="G255" s="121">
        <f t="shared" si="69"/>
        <v>30</v>
      </c>
      <c r="H255" s="125">
        <v>30</v>
      </c>
      <c r="I255" s="122"/>
      <c r="J255" s="121"/>
      <c r="K255" s="125"/>
      <c r="L255" s="122"/>
      <c r="M255" s="29">
        <f t="shared" si="67"/>
        <v>0</v>
      </c>
      <c r="N255" s="29"/>
      <c r="O255" s="18" t="s">
        <v>426</v>
      </c>
      <c r="P255" s="78">
        <v>22</v>
      </c>
      <c r="Q255" s="65" t="s">
        <v>348</v>
      </c>
      <c r="R255" s="31"/>
    </row>
    <row r="256" spans="2:18" x14ac:dyDescent="0.3">
      <c r="B256" s="36"/>
      <c r="C256" s="20" t="s">
        <v>315</v>
      </c>
      <c r="D256" s="121">
        <f t="shared" ref="D256:D257" si="81">E256+F256</f>
        <v>1.23E-3</v>
      </c>
      <c r="E256" s="125"/>
      <c r="F256" s="123">
        <v>1.23E-3</v>
      </c>
      <c r="G256" s="121">
        <f t="shared" si="69"/>
        <v>0</v>
      </c>
      <c r="H256" s="125"/>
      <c r="I256" s="122"/>
      <c r="J256" s="121">
        <f t="shared" si="70"/>
        <v>0</v>
      </c>
      <c r="K256" s="125"/>
      <c r="L256" s="122"/>
      <c r="M256" s="29">
        <f t="shared" si="67"/>
        <v>0</v>
      </c>
      <c r="N256" s="29"/>
      <c r="O256" s="4"/>
      <c r="P256" s="33"/>
      <c r="Q256" s="6"/>
      <c r="R256" s="31"/>
    </row>
    <row r="257" spans="2:18" ht="24" x14ac:dyDescent="0.3">
      <c r="B257" s="36"/>
      <c r="C257" s="20" t="s">
        <v>362</v>
      </c>
      <c r="D257" s="121">
        <f t="shared" si="81"/>
        <v>282.30799999999999</v>
      </c>
      <c r="E257" s="125">
        <v>282.30799999999999</v>
      </c>
      <c r="F257" s="123"/>
      <c r="G257" s="121">
        <f t="shared" si="69"/>
        <v>1173.53694</v>
      </c>
      <c r="H257" s="125">
        <v>1173.53694</v>
      </c>
      <c r="I257" s="122"/>
      <c r="J257" s="121">
        <f t="shared" si="70"/>
        <v>187.83015</v>
      </c>
      <c r="K257" s="125">
        <v>187.83015</v>
      </c>
      <c r="L257" s="122"/>
      <c r="M257" s="29">
        <f t="shared" si="67"/>
        <v>66.533768083086557</v>
      </c>
      <c r="N257" s="29">
        <v>30</v>
      </c>
      <c r="O257" s="4" t="s">
        <v>475</v>
      </c>
      <c r="P257" s="78">
        <v>156</v>
      </c>
      <c r="Q257" s="65" t="s">
        <v>355</v>
      </c>
      <c r="R257" s="31"/>
    </row>
    <row r="258" spans="2:18" x14ac:dyDescent="0.3">
      <c r="B258" s="36"/>
      <c r="C258" s="20"/>
      <c r="D258" s="121"/>
      <c r="E258" s="125">
        <v>25.113869999999999</v>
      </c>
      <c r="F258" s="123"/>
      <c r="G258" s="121"/>
      <c r="H258" s="125"/>
      <c r="I258" s="122"/>
      <c r="J258" s="121"/>
      <c r="K258" s="125"/>
      <c r="L258" s="122"/>
      <c r="M258" s="29"/>
      <c r="N258" s="29"/>
      <c r="O258" s="4"/>
      <c r="P258" s="78"/>
      <c r="Q258" s="65"/>
      <c r="R258" s="31"/>
    </row>
    <row r="259" spans="2:18" x14ac:dyDescent="0.3">
      <c r="B259" s="18"/>
      <c r="C259" s="28" t="s">
        <v>33</v>
      </c>
      <c r="D259" s="121">
        <f>E259+F259</f>
        <v>307.42254000000003</v>
      </c>
      <c r="E259" s="122">
        <f>SUM(E252:E257)</f>
        <v>307.42131000000001</v>
      </c>
      <c r="F259" s="122">
        <f>SUM(F252:F257)</f>
        <v>1.23E-3</v>
      </c>
      <c r="G259" s="121">
        <f t="shared" si="69"/>
        <v>1221.9502499999999</v>
      </c>
      <c r="H259" s="122">
        <f>SUM(H252:H257)</f>
        <v>1221.9502499999999</v>
      </c>
      <c r="I259" s="122">
        <f>SUM(I252:I257)</f>
        <v>0</v>
      </c>
      <c r="J259" s="121">
        <f t="shared" si="70"/>
        <v>202.94346000000002</v>
      </c>
      <c r="K259" s="122">
        <f>SUM(K252:K257)</f>
        <v>202.94346000000002</v>
      </c>
      <c r="L259" s="122">
        <f>SUM(L252:L257)</f>
        <v>0</v>
      </c>
      <c r="M259" s="29">
        <f t="shared" si="67"/>
        <v>66.014502384893433</v>
      </c>
      <c r="N259" s="29"/>
      <c r="O259" s="18"/>
      <c r="P259" s="30"/>
      <c r="Q259" s="2"/>
      <c r="R259" s="31"/>
    </row>
    <row r="262" spans="2:18" x14ac:dyDescent="0.3">
      <c r="D262" s="167" t="s">
        <v>316</v>
      </c>
      <c r="E262" s="167"/>
      <c r="F262" s="167"/>
      <c r="G262" s="167"/>
      <c r="H262" s="167"/>
      <c r="I262" s="167"/>
      <c r="J262" s="167"/>
      <c r="K262" s="167"/>
      <c r="L262" s="167"/>
      <c r="M262" s="167"/>
      <c r="N262" s="167"/>
      <c r="O262" s="167"/>
      <c r="P262" s="167"/>
      <c r="Q262" s="167"/>
    </row>
    <row r="263" spans="2:18" x14ac:dyDescent="0.3">
      <c r="D263" s="167"/>
      <c r="E263" s="167"/>
      <c r="F263" s="167"/>
      <c r="G263" s="167"/>
      <c r="H263" s="167"/>
      <c r="I263" s="167"/>
      <c r="J263" s="167"/>
      <c r="K263" s="167"/>
      <c r="L263" s="167"/>
      <c r="M263" s="167"/>
      <c r="N263" s="167"/>
      <c r="O263" s="167"/>
      <c r="P263" s="167"/>
      <c r="Q263" s="167"/>
    </row>
  </sheetData>
  <mergeCells count="49">
    <mergeCell ref="B2:R2"/>
    <mergeCell ref="R14:R15"/>
    <mergeCell ref="M18:M19"/>
    <mergeCell ref="O18:O19"/>
    <mergeCell ref="P18:P19"/>
    <mergeCell ref="Q18:Q19"/>
    <mergeCell ref="R18:R19"/>
    <mergeCell ref="O22:O23"/>
    <mergeCell ref="P22:P23"/>
    <mergeCell ref="Q22:Q23"/>
    <mergeCell ref="M14:M15"/>
    <mergeCell ref="O14:O15"/>
    <mergeCell ref="P14:P15"/>
    <mergeCell ref="Q14:Q15"/>
    <mergeCell ref="O60:O61"/>
    <mergeCell ref="P60:P61"/>
    <mergeCell ref="Q60:Q61"/>
    <mergeCell ref="R60:R61"/>
    <mergeCell ref="M53:M54"/>
    <mergeCell ref="O53:O54"/>
    <mergeCell ref="P53:P54"/>
    <mergeCell ref="Q53:Q54"/>
    <mergeCell ref="D262:Q263"/>
    <mergeCell ref="O147:O152"/>
    <mergeCell ref="P147:P152"/>
    <mergeCell ref="Q147:Q152"/>
    <mergeCell ref="O153:O154"/>
    <mergeCell ref="P153:P154"/>
    <mergeCell ref="Q153:Q154"/>
    <mergeCell ref="Q155:Q156"/>
    <mergeCell ref="P155:P156"/>
    <mergeCell ref="O155:O156"/>
    <mergeCell ref="O195:O196"/>
    <mergeCell ref="B1:R1"/>
    <mergeCell ref="N14:N15"/>
    <mergeCell ref="R195:R196"/>
    <mergeCell ref="O144:O146"/>
    <mergeCell ref="P144:P146"/>
    <mergeCell ref="Q144:Q146"/>
    <mergeCell ref="P195:P196"/>
    <mergeCell ref="Q195:Q196"/>
    <mergeCell ref="R155:R156"/>
    <mergeCell ref="M132:M133"/>
    <mergeCell ref="O132:O133"/>
    <mergeCell ref="P132:P133"/>
    <mergeCell ref="Q132:Q133"/>
    <mergeCell ref="R132:R133"/>
    <mergeCell ref="R53:R54"/>
    <mergeCell ref="M60:M61"/>
  </mergeCells>
  <pageMargins left="0" right="0" top="0" bottom="0" header="0" footer="0"/>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 Ustiashvili</dc:creator>
  <cp:lastModifiedBy>User</cp:lastModifiedBy>
  <cp:lastPrinted>2023-07-18T07:14:43Z</cp:lastPrinted>
  <dcterms:created xsi:type="dcterms:W3CDTF">2023-05-08T07:16:18Z</dcterms:created>
  <dcterms:modified xsi:type="dcterms:W3CDTF">2023-08-02T07:56:26Z</dcterms:modified>
</cp:coreProperties>
</file>